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45" yWindow="1335" windowWidth="29040" windowHeight="15780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44525"/>
</workbook>
</file>

<file path=xl/calcChain.xml><?xml version="1.0" encoding="utf-8"?>
<calcChain xmlns="http://schemas.openxmlformats.org/spreadsheetml/2006/main">
  <c r="B3" i="5" l="1"/>
  <c r="N12" i="7"/>
  <c r="N13" i="7"/>
  <c r="N14" i="7"/>
  <c r="N15" i="7"/>
  <c r="N11" i="7"/>
  <c r="B2" i="5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4" i="1"/>
  <c r="P5" i="1" l="1"/>
  <c r="R5" i="1"/>
  <c r="S5" i="1" s="1"/>
  <c r="T5" i="1"/>
  <c r="U5" i="1"/>
  <c r="V5" i="1"/>
  <c r="X5" i="1"/>
  <c r="Y5" i="1"/>
  <c r="Z5" i="1"/>
  <c r="P6" i="1"/>
  <c r="R6" i="1"/>
  <c r="S6" i="1" s="1"/>
  <c r="T6" i="1"/>
  <c r="U6" i="1"/>
  <c r="V6" i="1"/>
  <c r="X6" i="1"/>
  <c r="Y6" i="1"/>
  <c r="Z6" i="1"/>
  <c r="P7" i="1"/>
  <c r="R7" i="1"/>
  <c r="S7" i="1" s="1"/>
  <c r="T7" i="1"/>
  <c r="U7" i="1"/>
  <c r="V7" i="1"/>
  <c r="X7" i="1"/>
  <c r="Y7" i="1"/>
  <c r="Z7" i="1"/>
  <c r="P8" i="1"/>
  <c r="R8" i="1"/>
  <c r="T8" i="1"/>
  <c r="U8" i="1"/>
  <c r="V8" i="1"/>
  <c r="X8" i="1"/>
  <c r="Y8" i="1"/>
  <c r="Z8" i="1"/>
  <c r="P9" i="1"/>
  <c r="R9" i="1"/>
  <c r="T9" i="1"/>
  <c r="U9" i="1"/>
  <c r="V9" i="1"/>
  <c r="X9" i="1"/>
  <c r="Y9" i="1"/>
  <c r="Z9" i="1"/>
  <c r="P10" i="1"/>
  <c r="R10" i="1"/>
  <c r="T10" i="1"/>
  <c r="U10" i="1"/>
  <c r="V10" i="1"/>
  <c r="X10" i="1"/>
  <c r="Y10" i="1"/>
  <c r="Z10" i="1"/>
  <c r="P11" i="1"/>
  <c r="R11" i="1"/>
  <c r="T11" i="1"/>
  <c r="U11" i="1"/>
  <c r="V11" i="1"/>
  <c r="X11" i="1"/>
  <c r="Y11" i="1"/>
  <c r="Z11" i="1"/>
  <c r="P12" i="1"/>
  <c r="R12" i="1"/>
  <c r="S12" i="1" s="1"/>
  <c r="T12" i="1"/>
  <c r="U12" i="1"/>
  <c r="V12" i="1"/>
  <c r="X12" i="1"/>
  <c r="Y12" i="1"/>
  <c r="Z12" i="1"/>
  <c r="P13" i="1"/>
  <c r="R13" i="1"/>
  <c r="S13" i="1" s="1"/>
  <c r="T13" i="1"/>
  <c r="U13" i="1"/>
  <c r="V13" i="1"/>
  <c r="X13" i="1"/>
  <c r="Y13" i="1"/>
  <c r="Z13" i="1"/>
  <c r="P14" i="1"/>
  <c r="R14" i="1"/>
  <c r="S14" i="1" s="1"/>
  <c r="T14" i="1"/>
  <c r="U14" i="1"/>
  <c r="V14" i="1"/>
  <c r="X14" i="1"/>
  <c r="Y14" i="1"/>
  <c r="Z14" i="1"/>
  <c r="P15" i="1"/>
  <c r="R15" i="1"/>
  <c r="T15" i="1"/>
  <c r="U15" i="1"/>
  <c r="V15" i="1"/>
  <c r="X15" i="1"/>
  <c r="Y15" i="1"/>
  <c r="Z15" i="1"/>
  <c r="P16" i="1"/>
  <c r="R16" i="1"/>
  <c r="S16" i="1" s="1"/>
  <c r="T16" i="1"/>
  <c r="U16" i="1"/>
  <c r="V16" i="1"/>
  <c r="X16" i="1"/>
  <c r="Y16" i="1"/>
  <c r="Z16" i="1"/>
  <c r="P17" i="1"/>
  <c r="S17" i="1"/>
  <c r="R17" i="1"/>
  <c r="T17" i="1"/>
  <c r="U17" i="1"/>
  <c r="V17" i="1"/>
  <c r="X17" i="1"/>
  <c r="Y17" i="1"/>
  <c r="Z17" i="1"/>
  <c r="P18" i="1"/>
  <c r="R18" i="1"/>
  <c r="T18" i="1"/>
  <c r="U18" i="1"/>
  <c r="V18" i="1"/>
  <c r="X18" i="1"/>
  <c r="Y18" i="1"/>
  <c r="Z18" i="1"/>
  <c r="P19" i="1"/>
  <c r="R19" i="1"/>
  <c r="T19" i="1"/>
  <c r="U19" i="1"/>
  <c r="V19" i="1"/>
  <c r="X19" i="1"/>
  <c r="Y19" i="1"/>
  <c r="Z19" i="1"/>
  <c r="P20" i="1"/>
  <c r="R20" i="1"/>
  <c r="S20" i="1" s="1"/>
  <c r="T20" i="1"/>
  <c r="U20" i="1"/>
  <c r="V20" i="1"/>
  <c r="X20" i="1"/>
  <c r="Y20" i="1"/>
  <c r="Z20" i="1"/>
  <c r="P21" i="1"/>
  <c r="R21" i="1"/>
  <c r="S21" i="1" s="1"/>
  <c r="T21" i="1"/>
  <c r="U21" i="1"/>
  <c r="V21" i="1"/>
  <c r="X21" i="1"/>
  <c r="Y21" i="1"/>
  <c r="Z21" i="1"/>
  <c r="P22" i="1"/>
  <c r="R22" i="1"/>
  <c r="S22" i="1" s="1"/>
  <c r="T22" i="1"/>
  <c r="U22" i="1"/>
  <c r="V22" i="1"/>
  <c r="X22" i="1"/>
  <c r="Y22" i="1"/>
  <c r="Z22" i="1"/>
  <c r="P23" i="1"/>
  <c r="R23" i="1"/>
  <c r="T23" i="1"/>
  <c r="U23" i="1"/>
  <c r="V23" i="1"/>
  <c r="X23" i="1"/>
  <c r="Y23" i="1"/>
  <c r="Z23" i="1"/>
  <c r="P24" i="1"/>
  <c r="R24" i="1"/>
  <c r="S24" i="1" s="1"/>
  <c r="T24" i="1"/>
  <c r="U24" i="1"/>
  <c r="V24" i="1"/>
  <c r="X24" i="1"/>
  <c r="Y24" i="1"/>
  <c r="Z24" i="1"/>
  <c r="P25" i="1"/>
  <c r="R25" i="1"/>
  <c r="S25" i="1" s="1"/>
  <c r="T25" i="1"/>
  <c r="U25" i="1"/>
  <c r="V25" i="1"/>
  <c r="X25" i="1"/>
  <c r="Y25" i="1"/>
  <c r="Z25" i="1"/>
  <c r="P26" i="1"/>
  <c r="R26" i="1"/>
  <c r="T26" i="1"/>
  <c r="U26" i="1"/>
  <c r="V26" i="1"/>
  <c r="X26" i="1"/>
  <c r="Y26" i="1"/>
  <c r="Z26" i="1"/>
  <c r="P27" i="1"/>
  <c r="R27" i="1"/>
  <c r="T27" i="1"/>
  <c r="U27" i="1"/>
  <c r="V27" i="1"/>
  <c r="X27" i="1"/>
  <c r="Y27" i="1"/>
  <c r="Z27" i="1"/>
  <c r="P28" i="1"/>
  <c r="R28" i="1"/>
  <c r="S28" i="1" s="1"/>
  <c r="T28" i="1"/>
  <c r="U28" i="1"/>
  <c r="V28" i="1"/>
  <c r="X28" i="1"/>
  <c r="Y28" i="1"/>
  <c r="Z28" i="1"/>
  <c r="P29" i="1"/>
  <c r="R29" i="1"/>
  <c r="T29" i="1"/>
  <c r="U29" i="1"/>
  <c r="V29" i="1"/>
  <c r="X29" i="1"/>
  <c r="Y29" i="1"/>
  <c r="Z29" i="1"/>
  <c r="P30" i="1"/>
  <c r="R30" i="1"/>
  <c r="T30" i="1"/>
  <c r="U30" i="1"/>
  <c r="V30" i="1"/>
  <c r="X30" i="1"/>
  <c r="Y30" i="1"/>
  <c r="Z30" i="1"/>
  <c r="P31" i="1"/>
  <c r="R31" i="1"/>
  <c r="T31" i="1"/>
  <c r="U31" i="1"/>
  <c r="V31" i="1"/>
  <c r="X31" i="1"/>
  <c r="Y31" i="1"/>
  <c r="Z31" i="1"/>
  <c r="P32" i="1"/>
  <c r="R32" i="1"/>
  <c r="S32" i="1" s="1"/>
  <c r="T32" i="1"/>
  <c r="U32" i="1"/>
  <c r="V32" i="1"/>
  <c r="X32" i="1"/>
  <c r="Y32" i="1"/>
  <c r="Z32" i="1"/>
  <c r="P33" i="1"/>
  <c r="R33" i="1"/>
  <c r="T33" i="1"/>
  <c r="U33" i="1"/>
  <c r="V33" i="1"/>
  <c r="X33" i="1"/>
  <c r="Y33" i="1"/>
  <c r="Z33" i="1"/>
  <c r="P34" i="1"/>
  <c r="R34" i="1"/>
  <c r="T34" i="1"/>
  <c r="U34" i="1"/>
  <c r="V34" i="1"/>
  <c r="X34" i="1"/>
  <c r="Y34" i="1"/>
  <c r="Z34" i="1"/>
  <c r="P35" i="1"/>
  <c r="R35" i="1"/>
  <c r="T35" i="1"/>
  <c r="U35" i="1"/>
  <c r="V35" i="1"/>
  <c r="X35" i="1"/>
  <c r="Y35" i="1"/>
  <c r="Z35" i="1"/>
  <c r="P36" i="1"/>
  <c r="R36" i="1"/>
  <c r="S36" i="1" s="1"/>
  <c r="T36" i="1"/>
  <c r="U36" i="1"/>
  <c r="V36" i="1"/>
  <c r="X36" i="1"/>
  <c r="Y36" i="1"/>
  <c r="Z36" i="1"/>
  <c r="P37" i="1"/>
  <c r="R37" i="1"/>
  <c r="T37" i="1"/>
  <c r="U37" i="1"/>
  <c r="V37" i="1"/>
  <c r="X37" i="1"/>
  <c r="Y37" i="1"/>
  <c r="Z37" i="1"/>
  <c r="P38" i="1"/>
  <c r="R38" i="1"/>
  <c r="T38" i="1"/>
  <c r="U38" i="1"/>
  <c r="V38" i="1"/>
  <c r="X38" i="1"/>
  <c r="Y38" i="1"/>
  <c r="Z38" i="1"/>
  <c r="P39" i="1"/>
  <c r="R39" i="1"/>
  <c r="T39" i="1"/>
  <c r="U39" i="1"/>
  <c r="V39" i="1"/>
  <c r="X39" i="1"/>
  <c r="Y39" i="1"/>
  <c r="Z39" i="1"/>
  <c r="P40" i="1"/>
  <c r="R40" i="1"/>
  <c r="S40" i="1" s="1"/>
  <c r="T40" i="1"/>
  <c r="U40" i="1"/>
  <c r="V40" i="1"/>
  <c r="X40" i="1"/>
  <c r="Y40" i="1"/>
  <c r="Z40" i="1"/>
  <c r="P41" i="1"/>
  <c r="R41" i="1"/>
  <c r="T41" i="1"/>
  <c r="U41" i="1"/>
  <c r="V41" i="1"/>
  <c r="X41" i="1"/>
  <c r="Y41" i="1"/>
  <c r="Z41" i="1"/>
  <c r="P42" i="1"/>
  <c r="R42" i="1"/>
  <c r="T42" i="1"/>
  <c r="U42" i="1"/>
  <c r="V42" i="1"/>
  <c r="X42" i="1"/>
  <c r="Y42" i="1"/>
  <c r="Z42" i="1"/>
  <c r="P43" i="1"/>
  <c r="R43" i="1"/>
  <c r="T43" i="1"/>
  <c r="U43" i="1"/>
  <c r="V43" i="1"/>
  <c r="X43" i="1"/>
  <c r="Y43" i="1"/>
  <c r="Z43" i="1"/>
  <c r="P44" i="1"/>
  <c r="R44" i="1"/>
  <c r="S44" i="1" s="1"/>
  <c r="T44" i="1"/>
  <c r="U44" i="1"/>
  <c r="V44" i="1"/>
  <c r="X44" i="1"/>
  <c r="Y44" i="1"/>
  <c r="Z44" i="1"/>
  <c r="P45" i="1"/>
  <c r="R45" i="1"/>
  <c r="T45" i="1"/>
  <c r="U45" i="1"/>
  <c r="V45" i="1"/>
  <c r="X45" i="1"/>
  <c r="Y45" i="1"/>
  <c r="Z45" i="1"/>
  <c r="P46" i="1"/>
  <c r="R46" i="1"/>
  <c r="T46" i="1"/>
  <c r="U46" i="1"/>
  <c r="V46" i="1"/>
  <c r="X46" i="1"/>
  <c r="Y46" i="1"/>
  <c r="Z46" i="1"/>
  <c r="P47" i="1"/>
  <c r="R47" i="1"/>
  <c r="T47" i="1"/>
  <c r="U47" i="1"/>
  <c r="V47" i="1"/>
  <c r="X47" i="1"/>
  <c r="Y47" i="1"/>
  <c r="Z47" i="1"/>
  <c r="P48" i="1"/>
  <c r="R48" i="1"/>
  <c r="S48" i="1" s="1"/>
  <c r="T48" i="1"/>
  <c r="U48" i="1"/>
  <c r="V48" i="1"/>
  <c r="X48" i="1"/>
  <c r="Y48" i="1"/>
  <c r="Z48" i="1"/>
  <c r="P49" i="1"/>
  <c r="R49" i="1"/>
  <c r="T49" i="1"/>
  <c r="U49" i="1"/>
  <c r="V49" i="1"/>
  <c r="X49" i="1"/>
  <c r="Y49" i="1"/>
  <c r="Z49" i="1"/>
  <c r="P50" i="1"/>
  <c r="R50" i="1"/>
  <c r="T50" i="1"/>
  <c r="U50" i="1"/>
  <c r="V50" i="1"/>
  <c r="X50" i="1"/>
  <c r="Y50" i="1"/>
  <c r="Z50" i="1"/>
  <c r="P51" i="1"/>
  <c r="R51" i="1"/>
  <c r="T51" i="1"/>
  <c r="U51" i="1"/>
  <c r="V51" i="1"/>
  <c r="X51" i="1"/>
  <c r="Y51" i="1"/>
  <c r="Z51" i="1"/>
  <c r="P52" i="1"/>
  <c r="R52" i="1"/>
  <c r="S52" i="1" s="1"/>
  <c r="T52" i="1"/>
  <c r="U52" i="1"/>
  <c r="V52" i="1"/>
  <c r="X52" i="1"/>
  <c r="Y52" i="1"/>
  <c r="Z52" i="1"/>
  <c r="P53" i="1"/>
  <c r="R53" i="1"/>
  <c r="T53" i="1"/>
  <c r="U53" i="1"/>
  <c r="V53" i="1"/>
  <c r="X53" i="1"/>
  <c r="Y53" i="1"/>
  <c r="Z53" i="1"/>
  <c r="P54" i="1"/>
  <c r="R54" i="1"/>
  <c r="T54" i="1"/>
  <c r="U54" i="1"/>
  <c r="V54" i="1"/>
  <c r="X54" i="1"/>
  <c r="Y54" i="1"/>
  <c r="Z54" i="1"/>
  <c r="P55" i="1"/>
  <c r="R55" i="1"/>
  <c r="T55" i="1"/>
  <c r="U55" i="1"/>
  <c r="V55" i="1"/>
  <c r="X55" i="1"/>
  <c r="Y55" i="1"/>
  <c r="Z55" i="1"/>
  <c r="P56" i="1"/>
  <c r="R56" i="1"/>
  <c r="S56" i="1" s="1"/>
  <c r="T56" i="1"/>
  <c r="U56" i="1"/>
  <c r="V56" i="1"/>
  <c r="X56" i="1"/>
  <c r="Y56" i="1"/>
  <c r="Z56" i="1"/>
  <c r="P57" i="1"/>
  <c r="S57" i="1"/>
  <c r="R57" i="1"/>
  <c r="T57" i="1"/>
  <c r="U57" i="1"/>
  <c r="V57" i="1"/>
  <c r="X57" i="1"/>
  <c r="Y57" i="1"/>
  <c r="Z57" i="1"/>
  <c r="P58" i="1"/>
  <c r="R58" i="1"/>
  <c r="T58" i="1"/>
  <c r="U58" i="1"/>
  <c r="V58" i="1"/>
  <c r="X58" i="1"/>
  <c r="Y58" i="1"/>
  <c r="Z58" i="1"/>
  <c r="P59" i="1"/>
  <c r="R59" i="1"/>
  <c r="T59" i="1"/>
  <c r="U59" i="1"/>
  <c r="V59" i="1"/>
  <c r="X59" i="1"/>
  <c r="Y59" i="1"/>
  <c r="Z59" i="1"/>
  <c r="P60" i="1"/>
  <c r="R60" i="1"/>
  <c r="S60" i="1" s="1"/>
  <c r="T60" i="1"/>
  <c r="U60" i="1"/>
  <c r="V60" i="1"/>
  <c r="X60" i="1"/>
  <c r="Y60" i="1"/>
  <c r="Z60" i="1"/>
  <c r="P61" i="1"/>
  <c r="R61" i="1"/>
  <c r="T61" i="1"/>
  <c r="U61" i="1"/>
  <c r="V61" i="1"/>
  <c r="X61" i="1"/>
  <c r="Y61" i="1"/>
  <c r="Z61" i="1"/>
  <c r="P62" i="1"/>
  <c r="R62" i="1"/>
  <c r="T62" i="1"/>
  <c r="U62" i="1"/>
  <c r="V62" i="1"/>
  <c r="X62" i="1"/>
  <c r="Y62" i="1"/>
  <c r="Z62" i="1"/>
  <c r="P63" i="1"/>
  <c r="R63" i="1"/>
  <c r="T63" i="1"/>
  <c r="U63" i="1"/>
  <c r="V63" i="1"/>
  <c r="X63" i="1"/>
  <c r="Y63" i="1"/>
  <c r="Z63" i="1"/>
  <c r="P64" i="1"/>
  <c r="R64" i="1"/>
  <c r="S64" i="1" s="1"/>
  <c r="T64" i="1"/>
  <c r="U64" i="1"/>
  <c r="V64" i="1"/>
  <c r="X64" i="1"/>
  <c r="Y64" i="1"/>
  <c r="Z64" i="1"/>
  <c r="P65" i="1"/>
  <c r="R65" i="1"/>
  <c r="S65" i="1" s="1"/>
  <c r="T65" i="1"/>
  <c r="U65" i="1"/>
  <c r="V65" i="1"/>
  <c r="X65" i="1"/>
  <c r="Y65" i="1"/>
  <c r="Z65" i="1"/>
  <c r="P66" i="1"/>
  <c r="R66" i="1"/>
  <c r="T66" i="1"/>
  <c r="U66" i="1"/>
  <c r="V66" i="1"/>
  <c r="X66" i="1"/>
  <c r="Y66" i="1"/>
  <c r="Z66" i="1"/>
  <c r="P67" i="1"/>
  <c r="R67" i="1"/>
  <c r="T67" i="1"/>
  <c r="U67" i="1"/>
  <c r="V67" i="1"/>
  <c r="X67" i="1"/>
  <c r="Y67" i="1"/>
  <c r="Z67" i="1"/>
  <c r="P68" i="1"/>
  <c r="S68" i="1"/>
  <c r="R68" i="1"/>
  <c r="T68" i="1"/>
  <c r="U68" i="1"/>
  <c r="V68" i="1"/>
  <c r="X68" i="1"/>
  <c r="Y68" i="1"/>
  <c r="Z68" i="1"/>
  <c r="P69" i="1"/>
  <c r="R69" i="1"/>
  <c r="T69" i="1"/>
  <c r="U69" i="1"/>
  <c r="V69" i="1"/>
  <c r="X69" i="1"/>
  <c r="Y69" i="1"/>
  <c r="Z69" i="1"/>
  <c r="P70" i="1"/>
  <c r="R70" i="1"/>
  <c r="T70" i="1"/>
  <c r="U70" i="1"/>
  <c r="V70" i="1"/>
  <c r="X70" i="1"/>
  <c r="Y70" i="1"/>
  <c r="Z70" i="1"/>
  <c r="P71" i="1"/>
  <c r="R71" i="1"/>
  <c r="T71" i="1"/>
  <c r="U71" i="1"/>
  <c r="V71" i="1"/>
  <c r="X71" i="1"/>
  <c r="Y71" i="1"/>
  <c r="Z71" i="1"/>
  <c r="P72" i="1"/>
  <c r="R72" i="1"/>
  <c r="S72" i="1" s="1"/>
  <c r="T72" i="1"/>
  <c r="U72" i="1"/>
  <c r="V72" i="1"/>
  <c r="X72" i="1"/>
  <c r="Y72" i="1"/>
  <c r="Z72" i="1"/>
  <c r="P73" i="1"/>
  <c r="R73" i="1"/>
  <c r="S73" i="1" s="1"/>
  <c r="T73" i="1"/>
  <c r="U73" i="1"/>
  <c r="V73" i="1"/>
  <c r="X73" i="1"/>
  <c r="Y73" i="1"/>
  <c r="Z73" i="1"/>
  <c r="P74" i="1"/>
  <c r="R74" i="1"/>
  <c r="T74" i="1"/>
  <c r="U74" i="1"/>
  <c r="V74" i="1"/>
  <c r="X74" i="1"/>
  <c r="Y74" i="1"/>
  <c r="Z74" i="1"/>
  <c r="P75" i="1"/>
  <c r="R75" i="1"/>
  <c r="T75" i="1"/>
  <c r="U75" i="1"/>
  <c r="V75" i="1"/>
  <c r="X75" i="1"/>
  <c r="Y75" i="1"/>
  <c r="Z75" i="1"/>
  <c r="P76" i="1"/>
  <c r="R76" i="1"/>
  <c r="S76" i="1" s="1"/>
  <c r="T76" i="1"/>
  <c r="U76" i="1"/>
  <c r="V76" i="1"/>
  <c r="X76" i="1"/>
  <c r="Y76" i="1"/>
  <c r="Z76" i="1"/>
  <c r="P77" i="1"/>
  <c r="S77" i="1"/>
  <c r="R77" i="1"/>
  <c r="T77" i="1"/>
  <c r="U77" i="1"/>
  <c r="V77" i="1"/>
  <c r="X77" i="1"/>
  <c r="Y77" i="1"/>
  <c r="Z77" i="1"/>
  <c r="P78" i="1"/>
  <c r="R78" i="1"/>
  <c r="T78" i="1"/>
  <c r="U78" i="1"/>
  <c r="V78" i="1"/>
  <c r="X78" i="1"/>
  <c r="Y78" i="1"/>
  <c r="Z78" i="1"/>
  <c r="P79" i="1"/>
  <c r="R79" i="1"/>
  <c r="T79" i="1"/>
  <c r="U79" i="1"/>
  <c r="V79" i="1"/>
  <c r="X79" i="1"/>
  <c r="Y79" i="1"/>
  <c r="Z79" i="1"/>
  <c r="P80" i="1"/>
  <c r="R80" i="1"/>
  <c r="S80" i="1" s="1"/>
  <c r="T80" i="1"/>
  <c r="U80" i="1"/>
  <c r="V80" i="1"/>
  <c r="X80" i="1"/>
  <c r="Y80" i="1"/>
  <c r="Z80" i="1"/>
  <c r="P81" i="1"/>
  <c r="R81" i="1"/>
  <c r="T81" i="1"/>
  <c r="U81" i="1"/>
  <c r="V81" i="1"/>
  <c r="X81" i="1"/>
  <c r="Y81" i="1"/>
  <c r="Z81" i="1"/>
  <c r="P82" i="1"/>
  <c r="R82" i="1"/>
  <c r="T82" i="1"/>
  <c r="U82" i="1"/>
  <c r="V82" i="1"/>
  <c r="X82" i="1"/>
  <c r="Y82" i="1"/>
  <c r="Z82" i="1"/>
  <c r="P83" i="1"/>
  <c r="R83" i="1"/>
  <c r="T83" i="1"/>
  <c r="U83" i="1"/>
  <c r="V83" i="1"/>
  <c r="X83" i="1"/>
  <c r="Y83" i="1"/>
  <c r="Z83" i="1"/>
  <c r="P84" i="1"/>
  <c r="R84" i="1"/>
  <c r="S84" i="1" s="1"/>
  <c r="T84" i="1"/>
  <c r="U84" i="1"/>
  <c r="V84" i="1"/>
  <c r="X84" i="1"/>
  <c r="Y84" i="1"/>
  <c r="Z84" i="1"/>
  <c r="P85" i="1"/>
  <c r="R85" i="1"/>
  <c r="S85" i="1" s="1"/>
  <c r="T85" i="1"/>
  <c r="U85" i="1"/>
  <c r="V85" i="1"/>
  <c r="X85" i="1"/>
  <c r="Y85" i="1"/>
  <c r="Z85" i="1"/>
  <c r="P86" i="1"/>
  <c r="R86" i="1"/>
  <c r="T86" i="1"/>
  <c r="U86" i="1"/>
  <c r="V86" i="1"/>
  <c r="X86" i="1"/>
  <c r="Y86" i="1"/>
  <c r="Z86" i="1"/>
  <c r="P87" i="1"/>
  <c r="R87" i="1"/>
  <c r="T87" i="1"/>
  <c r="U87" i="1"/>
  <c r="V87" i="1"/>
  <c r="X87" i="1"/>
  <c r="Y87" i="1"/>
  <c r="Z87" i="1"/>
  <c r="P88" i="1"/>
  <c r="S88" i="1"/>
  <c r="R88" i="1"/>
  <c r="T88" i="1"/>
  <c r="U88" i="1"/>
  <c r="V88" i="1"/>
  <c r="X88" i="1"/>
  <c r="Y88" i="1"/>
  <c r="Z88" i="1"/>
  <c r="P89" i="1"/>
  <c r="R89" i="1"/>
  <c r="S89" i="1" s="1"/>
  <c r="T89" i="1"/>
  <c r="U89" i="1"/>
  <c r="V89" i="1"/>
  <c r="X89" i="1"/>
  <c r="Y89" i="1"/>
  <c r="Z89" i="1"/>
  <c r="P90" i="1"/>
  <c r="R90" i="1"/>
  <c r="T90" i="1"/>
  <c r="U90" i="1"/>
  <c r="V90" i="1"/>
  <c r="X90" i="1"/>
  <c r="Y90" i="1"/>
  <c r="Z90" i="1"/>
  <c r="P91" i="1"/>
  <c r="R91" i="1"/>
  <c r="T91" i="1"/>
  <c r="U91" i="1"/>
  <c r="V91" i="1"/>
  <c r="X91" i="1"/>
  <c r="Y91" i="1"/>
  <c r="Z91" i="1"/>
  <c r="P92" i="1"/>
  <c r="R92" i="1"/>
  <c r="S92" i="1" s="1"/>
  <c r="T92" i="1"/>
  <c r="U92" i="1"/>
  <c r="V92" i="1"/>
  <c r="X92" i="1"/>
  <c r="Y92" i="1"/>
  <c r="Z92" i="1"/>
  <c r="P93" i="1"/>
  <c r="R93" i="1"/>
  <c r="S93" i="1" s="1"/>
  <c r="T93" i="1"/>
  <c r="U93" i="1"/>
  <c r="V93" i="1"/>
  <c r="X93" i="1"/>
  <c r="Y93" i="1"/>
  <c r="Z93" i="1"/>
  <c r="P94" i="1"/>
  <c r="R94" i="1"/>
  <c r="T94" i="1"/>
  <c r="U94" i="1"/>
  <c r="V94" i="1"/>
  <c r="X94" i="1"/>
  <c r="Y94" i="1"/>
  <c r="Z94" i="1"/>
  <c r="P95" i="1"/>
  <c r="R95" i="1"/>
  <c r="T95" i="1"/>
  <c r="U95" i="1"/>
  <c r="V95" i="1"/>
  <c r="X95" i="1"/>
  <c r="Y95" i="1"/>
  <c r="Z95" i="1"/>
  <c r="P96" i="1"/>
  <c r="S96" i="1"/>
  <c r="R96" i="1"/>
  <c r="T96" i="1"/>
  <c r="U96" i="1"/>
  <c r="V96" i="1"/>
  <c r="X96" i="1"/>
  <c r="Y96" i="1"/>
  <c r="Z96" i="1"/>
  <c r="P97" i="1"/>
  <c r="R97" i="1"/>
  <c r="S97" i="1" s="1"/>
  <c r="T97" i="1"/>
  <c r="U97" i="1"/>
  <c r="V97" i="1"/>
  <c r="X97" i="1"/>
  <c r="Y97" i="1"/>
  <c r="Z97" i="1"/>
  <c r="P98" i="1"/>
  <c r="R98" i="1"/>
  <c r="T98" i="1"/>
  <c r="U98" i="1"/>
  <c r="V98" i="1"/>
  <c r="X98" i="1"/>
  <c r="Y98" i="1"/>
  <c r="Z98" i="1"/>
  <c r="P99" i="1"/>
  <c r="R99" i="1"/>
  <c r="T99" i="1"/>
  <c r="U99" i="1"/>
  <c r="V99" i="1"/>
  <c r="X99" i="1"/>
  <c r="Y99" i="1"/>
  <c r="Z99" i="1"/>
  <c r="P100" i="1"/>
  <c r="R100" i="1"/>
  <c r="S100" i="1" s="1"/>
  <c r="T100" i="1"/>
  <c r="U100" i="1"/>
  <c r="V100" i="1"/>
  <c r="X100" i="1"/>
  <c r="Y100" i="1"/>
  <c r="Z100" i="1"/>
  <c r="P101" i="1"/>
  <c r="R101" i="1"/>
  <c r="S101" i="1" s="1"/>
  <c r="T101" i="1"/>
  <c r="U101" i="1"/>
  <c r="V101" i="1"/>
  <c r="X101" i="1"/>
  <c r="Y101" i="1"/>
  <c r="Z101" i="1"/>
  <c r="P102" i="1"/>
  <c r="R102" i="1"/>
  <c r="T102" i="1"/>
  <c r="U102" i="1"/>
  <c r="V102" i="1"/>
  <c r="X102" i="1"/>
  <c r="Y102" i="1"/>
  <c r="Z102" i="1"/>
  <c r="P103" i="1"/>
  <c r="R103" i="1"/>
  <c r="T103" i="1"/>
  <c r="U103" i="1"/>
  <c r="V103" i="1"/>
  <c r="X103" i="1"/>
  <c r="Y103" i="1"/>
  <c r="Z103" i="1"/>
  <c r="P104" i="1"/>
  <c r="S104" i="1"/>
  <c r="R104" i="1"/>
  <c r="T104" i="1"/>
  <c r="U104" i="1"/>
  <c r="V104" i="1"/>
  <c r="X104" i="1"/>
  <c r="Y104" i="1"/>
  <c r="Z104" i="1"/>
  <c r="P105" i="1"/>
  <c r="R105" i="1"/>
  <c r="S105" i="1" s="1"/>
  <c r="T105" i="1"/>
  <c r="U105" i="1"/>
  <c r="V105" i="1"/>
  <c r="X105" i="1"/>
  <c r="Y105" i="1"/>
  <c r="Z105" i="1"/>
  <c r="P106" i="1"/>
  <c r="R106" i="1"/>
  <c r="T106" i="1"/>
  <c r="U106" i="1"/>
  <c r="V106" i="1"/>
  <c r="X106" i="1"/>
  <c r="Y106" i="1"/>
  <c r="Z106" i="1"/>
  <c r="P107" i="1"/>
  <c r="R107" i="1"/>
  <c r="T107" i="1"/>
  <c r="U107" i="1"/>
  <c r="V107" i="1"/>
  <c r="X107" i="1"/>
  <c r="Y107" i="1"/>
  <c r="Z107" i="1"/>
  <c r="P108" i="1"/>
  <c r="R108" i="1"/>
  <c r="S108" i="1" s="1"/>
  <c r="T108" i="1"/>
  <c r="U108" i="1"/>
  <c r="V108" i="1"/>
  <c r="X108" i="1"/>
  <c r="Y108" i="1"/>
  <c r="Z108" i="1"/>
  <c r="P109" i="1"/>
  <c r="R109" i="1"/>
  <c r="S109" i="1" s="1"/>
  <c r="T109" i="1"/>
  <c r="U109" i="1"/>
  <c r="V109" i="1"/>
  <c r="X109" i="1"/>
  <c r="Y109" i="1"/>
  <c r="Z109" i="1"/>
  <c r="P110" i="1"/>
  <c r="R110" i="1"/>
  <c r="T110" i="1"/>
  <c r="U110" i="1"/>
  <c r="V110" i="1"/>
  <c r="X110" i="1"/>
  <c r="Y110" i="1"/>
  <c r="Z110" i="1"/>
  <c r="P111" i="1"/>
  <c r="R111" i="1"/>
  <c r="T111" i="1"/>
  <c r="U111" i="1"/>
  <c r="V111" i="1"/>
  <c r="X111" i="1"/>
  <c r="Y111" i="1"/>
  <c r="Z111" i="1"/>
  <c r="P112" i="1"/>
  <c r="S112" i="1"/>
  <c r="R112" i="1"/>
  <c r="T112" i="1"/>
  <c r="U112" i="1"/>
  <c r="V112" i="1"/>
  <c r="X112" i="1"/>
  <c r="Y112" i="1"/>
  <c r="Z112" i="1"/>
  <c r="P113" i="1"/>
  <c r="R113" i="1"/>
  <c r="S113" i="1" s="1"/>
  <c r="T113" i="1"/>
  <c r="U113" i="1"/>
  <c r="V113" i="1"/>
  <c r="X113" i="1"/>
  <c r="Y113" i="1"/>
  <c r="Z113" i="1"/>
  <c r="P114" i="1"/>
  <c r="R114" i="1"/>
  <c r="T114" i="1"/>
  <c r="U114" i="1"/>
  <c r="V114" i="1"/>
  <c r="X114" i="1"/>
  <c r="Y114" i="1"/>
  <c r="Z114" i="1"/>
  <c r="P115" i="1"/>
  <c r="R115" i="1"/>
  <c r="T115" i="1"/>
  <c r="U115" i="1"/>
  <c r="V115" i="1"/>
  <c r="X115" i="1"/>
  <c r="Y115" i="1"/>
  <c r="Z115" i="1"/>
  <c r="P116" i="1"/>
  <c r="R116" i="1"/>
  <c r="S116" i="1" s="1"/>
  <c r="T116" i="1"/>
  <c r="U116" i="1"/>
  <c r="V116" i="1"/>
  <c r="X116" i="1"/>
  <c r="Y116" i="1"/>
  <c r="Z116" i="1"/>
  <c r="P117" i="1"/>
  <c r="R117" i="1"/>
  <c r="S117" i="1" s="1"/>
  <c r="T117" i="1"/>
  <c r="U117" i="1"/>
  <c r="V117" i="1"/>
  <c r="X117" i="1"/>
  <c r="Y117" i="1"/>
  <c r="Z117" i="1"/>
  <c r="P118" i="1"/>
  <c r="R118" i="1"/>
  <c r="T118" i="1"/>
  <c r="U118" i="1"/>
  <c r="V118" i="1"/>
  <c r="X118" i="1"/>
  <c r="Y118" i="1"/>
  <c r="Z118" i="1"/>
  <c r="P119" i="1"/>
  <c r="R119" i="1"/>
  <c r="T119" i="1"/>
  <c r="U119" i="1"/>
  <c r="V119" i="1"/>
  <c r="X119" i="1"/>
  <c r="Y119" i="1"/>
  <c r="Z119" i="1"/>
  <c r="P120" i="1"/>
  <c r="S120" i="1"/>
  <c r="R120" i="1"/>
  <c r="T120" i="1"/>
  <c r="U120" i="1"/>
  <c r="V120" i="1"/>
  <c r="X120" i="1"/>
  <c r="Y120" i="1"/>
  <c r="Z120" i="1"/>
  <c r="P121" i="1"/>
  <c r="R121" i="1"/>
  <c r="S121" i="1" s="1"/>
  <c r="T121" i="1"/>
  <c r="U121" i="1"/>
  <c r="V121" i="1"/>
  <c r="X121" i="1"/>
  <c r="Y121" i="1"/>
  <c r="Z121" i="1"/>
  <c r="P122" i="1"/>
  <c r="R122" i="1"/>
  <c r="T122" i="1"/>
  <c r="U122" i="1"/>
  <c r="V122" i="1"/>
  <c r="X122" i="1"/>
  <c r="Y122" i="1"/>
  <c r="Z122" i="1"/>
  <c r="P123" i="1"/>
  <c r="R123" i="1"/>
  <c r="T123" i="1"/>
  <c r="U123" i="1"/>
  <c r="V123" i="1"/>
  <c r="X123" i="1"/>
  <c r="Y123" i="1"/>
  <c r="Z123" i="1"/>
  <c r="P124" i="1"/>
  <c r="R124" i="1"/>
  <c r="S124" i="1" s="1"/>
  <c r="T124" i="1"/>
  <c r="U124" i="1"/>
  <c r="V124" i="1"/>
  <c r="X124" i="1"/>
  <c r="Y124" i="1"/>
  <c r="Z124" i="1"/>
  <c r="P125" i="1"/>
  <c r="R125" i="1"/>
  <c r="S125" i="1" s="1"/>
  <c r="T125" i="1"/>
  <c r="U125" i="1"/>
  <c r="V125" i="1"/>
  <c r="X125" i="1"/>
  <c r="Y125" i="1"/>
  <c r="Z125" i="1"/>
  <c r="P126" i="1"/>
  <c r="R126" i="1"/>
  <c r="T126" i="1"/>
  <c r="U126" i="1"/>
  <c r="V126" i="1"/>
  <c r="X126" i="1"/>
  <c r="Y126" i="1"/>
  <c r="Z126" i="1"/>
  <c r="P127" i="1"/>
  <c r="R127" i="1"/>
  <c r="T127" i="1"/>
  <c r="U127" i="1"/>
  <c r="V127" i="1"/>
  <c r="X127" i="1"/>
  <c r="Y127" i="1"/>
  <c r="Z127" i="1"/>
  <c r="P128" i="1"/>
  <c r="S128" i="1"/>
  <c r="R128" i="1"/>
  <c r="T128" i="1"/>
  <c r="U128" i="1"/>
  <c r="V128" i="1"/>
  <c r="X128" i="1"/>
  <c r="Y128" i="1"/>
  <c r="Z128" i="1"/>
  <c r="P129" i="1"/>
  <c r="R129" i="1"/>
  <c r="S129" i="1" s="1"/>
  <c r="T129" i="1"/>
  <c r="U129" i="1"/>
  <c r="V129" i="1"/>
  <c r="X129" i="1"/>
  <c r="Y129" i="1"/>
  <c r="Z129" i="1"/>
  <c r="P130" i="1"/>
  <c r="R130" i="1"/>
  <c r="T130" i="1"/>
  <c r="U130" i="1"/>
  <c r="V130" i="1"/>
  <c r="X130" i="1"/>
  <c r="Y130" i="1"/>
  <c r="Z130" i="1"/>
  <c r="P131" i="1"/>
  <c r="R131" i="1"/>
  <c r="T131" i="1"/>
  <c r="U131" i="1"/>
  <c r="V131" i="1"/>
  <c r="X131" i="1"/>
  <c r="Y131" i="1"/>
  <c r="Z131" i="1"/>
  <c r="P132" i="1"/>
  <c r="R132" i="1"/>
  <c r="S132" i="1" s="1"/>
  <c r="T132" i="1"/>
  <c r="U132" i="1"/>
  <c r="V132" i="1"/>
  <c r="X132" i="1"/>
  <c r="Y132" i="1"/>
  <c r="Z132" i="1"/>
  <c r="P133" i="1"/>
  <c r="R133" i="1"/>
  <c r="S133" i="1" s="1"/>
  <c r="T133" i="1"/>
  <c r="U133" i="1"/>
  <c r="V133" i="1"/>
  <c r="X133" i="1"/>
  <c r="Y133" i="1"/>
  <c r="Z133" i="1"/>
  <c r="P134" i="1"/>
  <c r="R134" i="1"/>
  <c r="T134" i="1"/>
  <c r="U134" i="1"/>
  <c r="V134" i="1"/>
  <c r="X134" i="1"/>
  <c r="Y134" i="1"/>
  <c r="Z134" i="1"/>
  <c r="P135" i="1"/>
  <c r="R135" i="1"/>
  <c r="T135" i="1"/>
  <c r="U135" i="1"/>
  <c r="V135" i="1"/>
  <c r="X135" i="1"/>
  <c r="Y135" i="1"/>
  <c r="Z135" i="1"/>
  <c r="P136" i="1"/>
  <c r="S136" i="1"/>
  <c r="R136" i="1"/>
  <c r="T136" i="1"/>
  <c r="U136" i="1"/>
  <c r="V136" i="1"/>
  <c r="X136" i="1"/>
  <c r="Y136" i="1"/>
  <c r="Z136" i="1"/>
  <c r="P137" i="1"/>
  <c r="R137" i="1"/>
  <c r="S137" i="1" s="1"/>
  <c r="T137" i="1"/>
  <c r="U137" i="1"/>
  <c r="V137" i="1"/>
  <c r="X137" i="1"/>
  <c r="Y137" i="1"/>
  <c r="Z137" i="1"/>
  <c r="P138" i="1"/>
  <c r="R138" i="1"/>
  <c r="T138" i="1"/>
  <c r="U138" i="1"/>
  <c r="V138" i="1"/>
  <c r="X138" i="1"/>
  <c r="Y138" i="1"/>
  <c r="Z138" i="1"/>
  <c r="P139" i="1"/>
  <c r="R139" i="1"/>
  <c r="T139" i="1"/>
  <c r="U139" i="1"/>
  <c r="V139" i="1"/>
  <c r="X139" i="1"/>
  <c r="Y139" i="1"/>
  <c r="Z139" i="1"/>
  <c r="P140" i="1"/>
  <c r="R140" i="1"/>
  <c r="S140" i="1" s="1"/>
  <c r="T140" i="1"/>
  <c r="U140" i="1"/>
  <c r="V140" i="1"/>
  <c r="X140" i="1"/>
  <c r="Y140" i="1"/>
  <c r="Z140" i="1"/>
  <c r="P141" i="1"/>
  <c r="R141" i="1"/>
  <c r="S141" i="1" s="1"/>
  <c r="T141" i="1"/>
  <c r="U141" i="1"/>
  <c r="V141" i="1"/>
  <c r="X141" i="1"/>
  <c r="Y141" i="1"/>
  <c r="Z141" i="1"/>
  <c r="P142" i="1"/>
  <c r="R142" i="1"/>
  <c r="T142" i="1"/>
  <c r="U142" i="1"/>
  <c r="V142" i="1"/>
  <c r="X142" i="1"/>
  <c r="Y142" i="1"/>
  <c r="Z142" i="1"/>
  <c r="P143" i="1"/>
  <c r="R143" i="1"/>
  <c r="T143" i="1"/>
  <c r="U143" i="1"/>
  <c r="V143" i="1"/>
  <c r="X143" i="1"/>
  <c r="Y143" i="1"/>
  <c r="Z143" i="1"/>
  <c r="P144" i="1"/>
  <c r="S144" i="1"/>
  <c r="R144" i="1"/>
  <c r="T144" i="1"/>
  <c r="U144" i="1"/>
  <c r="V144" i="1"/>
  <c r="X144" i="1"/>
  <c r="Y144" i="1"/>
  <c r="Z144" i="1"/>
  <c r="P145" i="1"/>
  <c r="R145" i="1"/>
  <c r="S145" i="1" s="1"/>
  <c r="T145" i="1"/>
  <c r="U145" i="1"/>
  <c r="V145" i="1"/>
  <c r="X145" i="1"/>
  <c r="Y145" i="1"/>
  <c r="Z145" i="1"/>
  <c r="P146" i="1"/>
  <c r="R146" i="1"/>
  <c r="T146" i="1"/>
  <c r="U146" i="1"/>
  <c r="V146" i="1"/>
  <c r="X146" i="1"/>
  <c r="Y146" i="1"/>
  <c r="Z146" i="1"/>
  <c r="P147" i="1"/>
  <c r="R147" i="1"/>
  <c r="T147" i="1"/>
  <c r="U147" i="1"/>
  <c r="V147" i="1"/>
  <c r="X147" i="1"/>
  <c r="Y147" i="1"/>
  <c r="Z147" i="1"/>
  <c r="P148" i="1"/>
  <c r="R148" i="1"/>
  <c r="S148" i="1" s="1"/>
  <c r="T148" i="1"/>
  <c r="U148" i="1"/>
  <c r="V148" i="1"/>
  <c r="X148" i="1"/>
  <c r="Y148" i="1"/>
  <c r="Z148" i="1"/>
  <c r="P149" i="1"/>
  <c r="R149" i="1"/>
  <c r="S149" i="1" s="1"/>
  <c r="T149" i="1"/>
  <c r="U149" i="1"/>
  <c r="V149" i="1"/>
  <c r="X149" i="1"/>
  <c r="Y149" i="1"/>
  <c r="Z149" i="1"/>
  <c r="P150" i="1"/>
  <c r="R150" i="1"/>
  <c r="T150" i="1"/>
  <c r="U150" i="1"/>
  <c r="V150" i="1"/>
  <c r="X150" i="1"/>
  <c r="Y150" i="1"/>
  <c r="Z150" i="1"/>
  <c r="P151" i="1"/>
  <c r="R151" i="1"/>
  <c r="T151" i="1"/>
  <c r="U151" i="1"/>
  <c r="V151" i="1"/>
  <c r="X151" i="1"/>
  <c r="Y151" i="1"/>
  <c r="Z151" i="1"/>
  <c r="P152" i="1"/>
  <c r="S152" i="1"/>
  <c r="R152" i="1"/>
  <c r="T152" i="1"/>
  <c r="U152" i="1"/>
  <c r="V152" i="1"/>
  <c r="X152" i="1"/>
  <c r="Y152" i="1"/>
  <c r="Z152" i="1"/>
  <c r="P153" i="1"/>
  <c r="R153" i="1"/>
  <c r="T153" i="1"/>
  <c r="U153" i="1"/>
  <c r="V153" i="1"/>
  <c r="X153" i="1"/>
  <c r="Y153" i="1"/>
  <c r="Z153" i="1"/>
  <c r="P154" i="1"/>
  <c r="R154" i="1"/>
  <c r="T154" i="1"/>
  <c r="U154" i="1"/>
  <c r="V154" i="1"/>
  <c r="X154" i="1"/>
  <c r="Y154" i="1"/>
  <c r="Z154" i="1"/>
  <c r="P155" i="1"/>
  <c r="R155" i="1"/>
  <c r="T155" i="1"/>
  <c r="U155" i="1"/>
  <c r="V155" i="1"/>
  <c r="X155" i="1"/>
  <c r="Y155" i="1"/>
  <c r="Z155" i="1"/>
  <c r="P156" i="1"/>
  <c r="R156" i="1"/>
  <c r="S156" i="1" s="1"/>
  <c r="T156" i="1"/>
  <c r="U156" i="1"/>
  <c r="V156" i="1"/>
  <c r="X156" i="1"/>
  <c r="Y156" i="1"/>
  <c r="Z156" i="1"/>
  <c r="P157" i="1"/>
  <c r="R157" i="1"/>
  <c r="S157" i="1" s="1"/>
  <c r="T157" i="1"/>
  <c r="U157" i="1"/>
  <c r="V157" i="1"/>
  <c r="X157" i="1"/>
  <c r="Y157" i="1"/>
  <c r="Z157" i="1"/>
  <c r="P158" i="1"/>
  <c r="R158" i="1"/>
  <c r="T158" i="1"/>
  <c r="U158" i="1"/>
  <c r="V158" i="1"/>
  <c r="X158" i="1"/>
  <c r="Y158" i="1"/>
  <c r="Z158" i="1"/>
  <c r="P159" i="1"/>
  <c r="R159" i="1"/>
  <c r="T159" i="1"/>
  <c r="U159" i="1"/>
  <c r="V159" i="1"/>
  <c r="X159" i="1"/>
  <c r="Y159" i="1"/>
  <c r="Z159" i="1"/>
  <c r="P160" i="1"/>
  <c r="R160" i="1"/>
  <c r="S160" i="1" s="1"/>
  <c r="T160" i="1"/>
  <c r="U160" i="1"/>
  <c r="V160" i="1"/>
  <c r="X160" i="1"/>
  <c r="Y160" i="1"/>
  <c r="Z160" i="1"/>
  <c r="P161" i="1"/>
  <c r="R161" i="1"/>
  <c r="T161" i="1"/>
  <c r="U161" i="1"/>
  <c r="V161" i="1"/>
  <c r="X161" i="1"/>
  <c r="Y161" i="1"/>
  <c r="Z161" i="1"/>
  <c r="P162" i="1"/>
  <c r="R162" i="1"/>
  <c r="T162" i="1"/>
  <c r="U162" i="1"/>
  <c r="V162" i="1"/>
  <c r="X162" i="1"/>
  <c r="Y162" i="1"/>
  <c r="Z162" i="1"/>
  <c r="P163" i="1"/>
  <c r="R163" i="1"/>
  <c r="T163" i="1"/>
  <c r="U163" i="1"/>
  <c r="V163" i="1"/>
  <c r="X163" i="1"/>
  <c r="Y163" i="1"/>
  <c r="Z163" i="1"/>
  <c r="P164" i="1"/>
  <c r="S164" i="1"/>
  <c r="R164" i="1"/>
  <c r="T164" i="1"/>
  <c r="U164" i="1"/>
  <c r="V164" i="1"/>
  <c r="X164" i="1"/>
  <c r="Y164" i="1"/>
  <c r="Z164" i="1"/>
  <c r="P165" i="1"/>
  <c r="R165" i="1"/>
  <c r="S165" i="1" s="1"/>
  <c r="T165" i="1"/>
  <c r="U165" i="1"/>
  <c r="V165" i="1"/>
  <c r="X165" i="1"/>
  <c r="Y165" i="1"/>
  <c r="Z165" i="1"/>
  <c r="P166" i="1"/>
  <c r="R166" i="1"/>
  <c r="T166" i="1"/>
  <c r="U166" i="1"/>
  <c r="V166" i="1"/>
  <c r="X166" i="1"/>
  <c r="Y166" i="1"/>
  <c r="Z166" i="1"/>
  <c r="P167" i="1"/>
  <c r="R167" i="1"/>
  <c r="T167" i="1"/>
  <c r="U167" i="1"/>
  <c r="V167" i="1"/>
  <c r="X167" i="1"/>
  <c r="Y167" i="1"/>
  <c r="Z167" i="1"/>
  <c r="P168" i="1"/>
  <c r="R168" i="1"/>
  <c r="S168" i="1" s="1"/>
  <c r="T168" i="1"/>
  <c r="U168" i="1"/>
  <c r="V168" i="1"/>
  <c r="X168" i="1"/>
  <c r="Y168" i="1"/>
  <c r="Z168" i="1"/>
  <c r="P169" i="1"/>
  <c r="R169" i="1"/>
  <c r="T169" i="1"/>
  <c r="U169" i="1"/>
  <c r="V169" i="1"/>
  <c r="X169" i="1"/>
  <c r="Y169" i="1"/>
  <c r="Z169" i="1"/>
  <c r="P170" i="1"/>
  <c r="R170" i="1"/>
  <c r="T170" i="1"/>
  <c r="U170" i="1"/>
  <c r="V170" i="1"/>
  <c r="X170" i="1"/>
  <c r="Y170" i="1"/>
  <c r="Z170" i="1"/>
  <c r="P171" i="1"/>
  <c r="R171" i="1"/>
  <c r="T171" i="1"/>
  <c r="U171" i="1"/>
  <c r="V171" i="1"/>
  <c r="X171" i="1"/>
  <c r="Y171" i="1"/>
  <c r="Z171" i="1"/>
  <c r="P172" i="1"/>
  <c r="R172" i="1"/>
  <c r="S172" i="1" s="1"/>
  <c r="T172" i="1"/>
  <c r="U172" i="1"/>
  <c r="V172" i="1"/>
  <c r="X172" i="1"/>
  <c r="Y172" i="1"/>
  <c r="Z172" i="1"/>
  <c r="P173" i="1"/>
  <c r="S173" i="1"/>
  <c r="R173" i="1"/>
  <c r="T173" i="1"/>
  <c r="U173" i="1"/>
  <c r="V173" i="1"/>
  <c r="X173" i="1"/>
  <c r="Y173" i="1"/>
  <c r="Z173" i="1"/>
  <c r="P174" i="1"/>
  <c r="R174" i="1"/>
  <c r="T174" i="1"/>
  <c r="U174" i="1"/>
  <c r="V174" i="1"/>
  <c r="X174" i="1"/>
  <c r="Y174" i="1"/>
  <c r="Z174" i="1"/>
  <c r="P175" i="1"/>
  <c r="R175" i="1"/>
  <c r="T175" i="1"/>
  <c r="U175" i="1"/>
  <c r="V175" i="1"/>
  <c r="X175" i="1"/>
  <c r="Y175" i="1"/>
  <c r="Z175" i="1"/>
  <c r="P176" i="1"/>
  <c r="R176" i="1"/>
  <c r="S176" i="1" s="1"/>
  <c r="T176" i="1"/>
  <c r="U176" i="1"/>
  <c r="V176" i="1"/>
  <c r="X176" i="1"/>
  <c r="Y176" i="1"/>
  <c r="Z176" i="1"/>
  <c r="P177" i="1"/>
  <c r="R177" i="1"/>
  <c r="S177" i="1" s="1"/>
  <c r="T177" i="1"/>
  <c r="U177" i="1"/>
  <c r="V177" i="1"/>
  <c r="X177" i="1"/>
  <c r="Y177" i="1"/>
  <c r="Z177" i="1"/>
  <c r="P178" i="1"/>
  <c r="R178" i="1"/>
  <c r="S178" i="1" s="1"/>
  <c r="T178" i="1"/>
  <c r="U178" i="1"/>
  <c r="V178" i="1"/>
  <c r="X178" i="1"/>
  <c r="Y178" i="1"/>
  <c r="Z178" i="1"/>
  <c r="P179" i="1"/>
  <c r="R179" i="1"/>
  <c r="S179" i="1"/>
  <c r="T179" i="1"/>
  <c r="U179" i="1"/>
  <c r="V179" i="1"/>
  <c r="X179" i="1"/>
  <c r="Y179" i="1"/>
  <c r="Z179" i="1"/>
  <c r="P180" i="1"/>
  <c r="S180" i="1"/>
  <c r="R180" i="1"/>
  <c r="T180" i="1"/>
  <c r="U180" i="1"/>
  <c r="V180" i="1"/>
  <c r="X180" i="1"/>
  <c r="Y180" i="1"/>
  <c r="Z180" i="1"/>
  <c r="P181" i="1"/>
  <c r="R181" i="1"/>
  <c r="S181" i="1" s="1"/>
  <c r="T181" i="1"/>
  <c r="U181" i="1"/>
  <c r="V181" i="1"/>
  <c r="W181" i="1" s="1"/>
  <c r="X181" i="1"/>
  <c r="Y181" i="1"/>
  <c r="Z181" i="1"/>
  <c r="P182" i="1"/>
  <c r="R182" i="1"/>
  <c r="S182" i="1"/>
  <c r="T182" i="1"/>
  <c r="U182" i="1"/>
  <c r="V182" i="1"/>
  <c r="X182" i="1"/>
  <c r="Y182" i="1"/>
  <c r="Z182" i="1"/>
  <c r="P183" i="1"/>
  <c r="S183" i="1"/>
  <c r="R183" i="1"/>
  <c r="T183" i="1"/>
  <c r="U183" i="1"/>
  <c r="V183" i="1"/>
  <c r="X183" i="1"/>
  <c r="Y183" i="1"/>
  <c r="Z183" i="1"/>
  <c r="P184" i="1"/>
  <c r="R184" i="1"/>
  <c r="S184" i="1" s="1"/>
  <c r="T184" i="1"/>
  <c r="U184" i="1"/>
  <c r="V184" i="1"/>
  <c r="X184" i="1"/>
  <c r="Y184" i="1"/>
  <c r="Z184" i="1"/>
  <c r="P185" i="1"/>
  <c r="R185" i="1"/>
  <c r="S185" i="1" s="1"/>
  <c r="T185" i="1"/>
  <c r="U185" i="1"/>
  <c r="V185" i="1"/>
  <c r="X185" i="1"/>
  <c r="Y185" i="1"/>
  <c r="Z185" i="1"/>
  <c r="P186" i="1"/>
  <c r="R186" i="1"/>
  <c r="S186" i="1" s="1"/>
  <c r="T186" i="1"/>
  <c r="U186" i="1"/>
  <c r="V186" i="1"/>
  <c r="X186" i="1"/>
  <c r="Y186" i="1"/>
  <c r="Z186" i="1"/>
  <c r="P187" i="1"/>
  <c r="R187" i="1"/>
  <c r="S187" i="1"/>
  <c r="T187" i="1"/>
  <c r="U187" i="1"/>
  <c r="V187" i="1"/>
  <c r="X187" i="1"/>
  <c r="Y187" i="1"/>
  <c r="Z187" i="1"/>
  <c r="P188" i="1"/>
  <c r="S188" i="1"/>
  <c r="R188" i="1"/>
  <c r="T188" i="1"/>
  <c r="U188" i="1"/>
  <c r="V188" i="1"/>
  <c r="X188" i="1"/>
  <c r="Y188" i="1"/>
  <c r="Z188" i="1"/>
  <c r="P189" i="1"/>
  <c r="R189" i="1"/>
  <c r="S189" i="1" s="1"/>
  <c r="T189" i="1"/>
  <c r="U189" i="1"/>
  <c r="V189" i="1"/>
  <c r="W189" i="1" s="1"/>
  <c r="X189" i="1"/>
  <c r="Y189" i="1"/>
  <c r="Z189" i="1"/>
  <c r="P190" i="1"/>
  <c r="R190" i="1"/>
  <c r="S190" i="1"/>
  <c r="T190" i="1"/>
  <c r="U190" i="1"/>
  <c r="V190" i="1"/>
  <c r="X190" i="1"/>
  <c r="Y190" i="1"/>
  <c r="Z190" i="1"/>
  <c r="P191" i="1"/>
  <c r="S191" i="1"/>
  <c r="R191" i="1"/>
  <c r="T191" i="1"/>
  <c r="U191" i="1"/>
  <c r="V191" i="1"/>
  <c r="X191" i="1"/>
  <c r="Y191" i="1"/>
  <c r="Z191" i="1"/>
  <c r="P192" i="1"/>
  <c r="R192" i="1"/>
  <c r="S192" i="1" s="1"/>
  <c r="T192" i="1"/>
  <c r="U192" i="1"/>
  <c r="V192" i="1"/>
  <c r="X192" i="1"/>
  <c r="Y192" i="1"/>
  <c r="Z192" i="1"/>
  <c r="P193" i="1"/>
  <c r="R193" i="1"/>
  <c r="S193" i="1" s="1"/>
  <c r="T193" i="1"/>
  <c r="U193" i="1"/>
  <c r="V193" i="1"/>
  <c r="X193" i="1"/>
  <c r="Y193" i="1"/>
  <c r="Z193" i="1"/>
  <c r="P194" i="1"/>
  <c r="R194" i="1"/>
  <c r="S194" i="1" s="1"/>
  <c r="T194" i="1"/>
  <c r="U194" i="1"/>
  <c r="V194" i="1"/>
  <c r="X194" i="1"/>
  <c r="Y194" i="1"/>
  <c r="Z194" i="1"/>
  <c r="P195" i="1"/>
  <c r="R195" i="1"/>
  <c r="S195" i="1"/>
  <c r="T195" i="1"/>
  <c r="U195" i="1"/>
  <c r="V195" i="1"/>
  <c r="X195" i="1"/>
  <c r="Y195" i="1"/>
  <c r="Z195" i="1"/>
  <c r="P196" i="1"/>
  <c r="S196" i="1"/>
  <c r="R196" i="1"/>
  <c r="T196" i="1"/>
  <c r="U196" i="1"/>
  <c r="V196" i="1"/>
  <c r="X196" i="1"/>
  <c r="Y196" i="1"/>
  <c r="Z196" i="1"/>
  <c r="P197" i="1"/>
  <c r="R197" i="1"/>
  <c r="T197" i="1"/>
  <c r="U197" i="1"/>
  <c r="V197" i="1"/>
  <c r="W197" i="1" s="1"/>
  <c r="X197" i="1"/>
  <c r="Y197" i="1"/>
  <c r="Z197" i="1"/>
  <c r="P198" i="1"/>
  <c r="R198" i="1"/>
  <c r="S198" i="1"/>
  <c r="T198" i="1"/>
  <c r="U198" i="1"/>
  <c r="V198" i="1"/>
  <c r="X198" i="1"/>
  <c r="Y198" i="1"/>
  <c r="Z198" i="1"/>
  <c r="P199" i="1"/>
  <c r="S199" i="1"/>
  <c r="R199" i="1"/>
  <c r="T199" i="1"/>
  <c r="U199" i="1"/>
  <c r="V199" i="1"/>
  <c r="W199" i="1" s="1"/>
  <c r="X199" i="1"/>
  <c r="Y199" i="1"/>
  <c r="Z199" i="1"/>
  <c r="P200" i="1"/>
  <c r="R200" i="1"/>
  <c r="S200" i="1"/>
  <c r="T200" i="1"/>
  <c r="U200" i="1"/>
  <c r="V200" i="1"/>
  <c r="X200" i="1"/>
  <c r="Y200" i="1"/>
  <c r="Z200" i="1"/>
  <c r="P201" i="1"/>
  <c r="S201" i="1"/>
  <c r="R201" i="1"/>
  <c r="T201" i="1"/>
  <c r="U201" i="1"/>
  <c r="V201" i="1"/>
  <c r="X201" i="1"/>
  <c r="Y201" i="1"/>
  <c r="Z201" i="1"/>
  <c r="P202" i="1"/>
  <c r="R202" i="1"/>
  <c r="S202" i="1" s="1"/>
  <c r="T202" i="1"/>
  <c r="U202" i="1"/>
  <c r="V202" i="1"/>
  <c r="X202" i="1"/>
  <c r="Y202" i="1"/>
  <c r="Z202" i="1"/>
  <c r="P203" i="1"/>
  <c r="R203" i="1"/>
  <c r="T203" i="1"/>
  <c r="U203" i="1"/>
  <c r="V203" i="1"/>
  <c r="X203" i="1"/>
  <c r="Y203" i="1"/>
  <c r="Z203" i="1"/>
  <c r="AA192" i="1" l="1"/>
  <c r="AA184" i="1"/>
  <c r="AA176" i="1"/>
  <c r="AA202" i="1"/>
  <c r="W170" i="1"/>
  <c r="AA167" i="1"/>
  <c r="W158" i="1"/>
  <c r="AA147" i="1"/>
  <c r="AA139" i="1"/>
  <c r="AA131" i="1"/>
  <c r="AA123" i="1"/>
  <c r="AA115" i="1"/>
  <c r="AA107" i="1"/>
  <c r="AA99" i="1"/>
  <c r="AA91" i="1"/>
  <c r="AA83" i="1"/>
  <c r="W74" i="1"/>
  <c r="AA63" i="1"/>
  <c r="W54" i="1"/>
  <c r="AA51" i="1"/>
  <c r="W201" i="1"/>
  <c r="AA200" i="1"/>
  <c r="AA198" i="1"/>
  <c r="AA195" i="1"/>
  <c r="AA190" i="1"/>
  <c r="AA187" i="1"/>
  <c r="W183" i="1"/>
  <c r="AA182" i="1"/>
  <c r="AA179" i="1"/>
  <c r="W174" i="1"/>
  <c r="AA163" i="1"/>
  <c r="W154" i="1"/>
  <c r="AA151" i="1"/>
  <c r="AA143" i="1"/>
  <c r="AA135" i="1"/>
  <c r="AA127" i="1"/>
  <c r="AA119" i="1"/>
  <c r="AA111" i="1"/>
  <c r="AA103" i="1"/>
  <c r="AA95" i="1"/>
  <c r="AA87" i="1"/>
  <c r="W70" i="1"/>
  <c r="AA67" i="1"/>
  <c r="W46" i="1"/>
  <c r="AA43" i="1"/>
  <c r="W38" i="1"/>
  <c r="AA35" i="1"/>
  <c r="AA27" i="1"/>
  <c r="AA16" i="1"/>
  <c r="AA203" i="1"/>
  <c r="W198" i="1"/>
  <c r="AA197" i="1"/>
  <c r="AA196" i="1"/>
  <c r="AA194" i="1"/>
  <c r="W193" i="1"/>
  <c r="AA191" i="1"/>
  <c r="AA188" i="1"/>
  <c r="W187" i="1"/>
  <c r="AA186" i="1"/>
  <c r="W185" i="1"/>
  <c r="AA183" i="1"/>
  <c r="W182" i="1"/>
  <c r="AA180" i="1"/>
  <c r="AA178" i="1"/>
  <c r="W177" i="1"/>
  <c r="AA175" i="1"/>
  <c r="AA171" i="1"/>
  <c r="W166" i="1"/>
  <c r="AA159" i="1"/>
  <c r="AA155" i="1"/>
  <c r="W146" i="1"/>
  <c r="W138" i="1"/>
  <c r="W130" i="1"/>
  <c r="W122" i="1"/>
  <c r="W106" i="1"/>
  <c r="W90" i="1"/>
  <c r="AA79" i="1"/>
  <c r="AA75" i="1"/>
  <c r="AA71" i="1"/>
  <c r="W62" i="1"/>
  <c r="AA59" i="1"/>
  <c r="AA55" i="1"/>
  <c r="W50" i="1"/>
  <c r="AA47" i="1"/>
  <c r="W42" i="1"/>
  <c r="AA39" i="1"/>
  <c r="W34" i="1"/>
  <c r="AA31" i="1"/>
  <c r="W203" i="1"/>
  <c r="W195" i="1"/>
  <c r="W150" i="1"/>
  <c r="W134" i="1"/>
  <c r="W118" i="1"/>
  <c r="W102" i="1"/>
  <c r="W86" i="1"/>
  <c r="W66" i="1"/>
  <c r="W190" i="1"/>
  <c r="W179" i="1"/>
  <c r="W162" i="1"/>
  <c r="W142" i="1"/>
  <c r="W126" i="1"/>
  <c r="W110" i="1"/>
  <c r="W94" i="1"/>
  <c r="W27" i="1"/>
  <c r="W26" i="1"/>
  <c r="W191" i="1"/>
  <c r="W78" i="1"/>
  <c r="W58" i="1"/>
  <c r="W30" i="1"/>
  <c r="W114" i="1"/>
  <c r="W98" i="1"/>
  <c r="W82" i="1"/>
  <c r="AA23" i="1"/>
  <c r="AA24" i="1"/>
  <c r="W6" i="1"/>
  <c r="W15" i="1"/>
  <c r="W14" i="1"/>
  <c r="AA11" i="1"/>
  <c r="AA8" i="1"/>
  <c r="AA7" i="1"/>
  <c r="AA12" i="1"/>
  <c r="W19" i="1"/>
  <c r="W18" i="1"/>
  <c r="AA15" i="1"/>
  <c r="W5" i="1"/>
  <c r="W23" i="1"/>
  <c r="W22" i="1"/>
  <c r="AA19" i="1"/>
  <c r="W11" i="1"/>
  <c r="W10" i="1"/>
  <c r="S203" i="1"/>
  <c r="W202" i="1"/>
  <c r="AA189" i="1"/>
  <c r="AA181" i="1"/>
  <c r="S30" i="1"/>
  <c r="W28" i="1"/>
  <c r="AA25" i="1"/>
  <c r="W20" i="1"/>
  <c r="AA17" i="1"/>
  <c r="W12" i="1"/>
  <c r="AA9" i="1"/>
  <c r="AA201" i="1"/>
  <c r="S197" i="1"/>
  <c r="W196" i="1"/>
  <c r="W188" i="1"/>
  <c r="W180" i="1"/>
  <c r="W29" i="1"/>
  <c r="AA26" i="1"/>
  <c r="S23" i="1"/>
  <c r="W21" i="1"/>
  <c r="AA18" i="1"/>
  <c r="S15" i="1"/>
  <c r="W13" i="1"/>
  <c r="AA10" i="1"/>
  <c r="S8" i="1"/>
  <c r="W200" i="1"/>
  <c r="W194" i="1"/>
  <c r="W186" i="1"/>
  <c r="W178" i="1"/>
  <c r="W31" i="1"/>
  <c r="AA28" i="1"/>
  <c r="AA20" i="1"/>
  <c r="S9" i="1"/>
  <c r="W7" i="1"/>
  <c r="AA199" i="1"/>
  <c r="AA193" i="1"/>
  <c r="AA185" i="1"/>
  <c r="AA177" i="1"/>
  <c r="S34" i="1"/>
  <c r="S26" i="1"/>
  <c r="W24" i="1"/>
  <c r="AA21" i="1"/>
  <c r="S18" i="1"/>
  <c r="W16" i="1"/>
  <c r="AA13" i="1"/>
  <c r="S10" i="1"/>
  <c r="W8" i="1"/>
  <c r="AA5" i="1"/>
  <c r="W192" i="1"/>
  <c r="W184" i="1"/>
  <c r="W176" i="1"/>
  <c r="AA30" i="1"/>
  <c r="S27" i="1"/>
  <c r="W25" i="1"/>
  <c r="AA22" i="1"/>
  <c r="S19" i="1"/>
  <c r="W17" i="1"/>
  <c r="AA14" i="1"/>
  <c r="S11" i="1"/>
  <c r="W9" i="1"/>
  <c r="AA6" i="1"/>
  <c r="W171" i="1"/>
  <c r="AA168" i="1"/>
  <c r="W163" i="1"/>
  <c r="AA160" i="1"/>
  <c r="W155" i="1"/>
  <c r="AA152" i="1"/>
  <c r="W147" i="1"/>
  <c r="AA144" i="1"/>
  <c r="W139" i="1"/>
  <c r="AA136" i="1"/>
  <c r="W131" i="1"/>
  <c r="AA128" i="1"/>
  <c r="W123" i="1"/>
  <c r="AA120" i="1"/>
  <c r="W115" i="1"/>
  <c r="AA112" i="1"/>
  <c r="W107" i="1"/>
  <c r="AA104" i="1"/>
  <c r="W99" i="1"/>
  <c r="AA96" i="1"/>
  <c r="W91" i="1"/>
  <c r="AA88" i="1"/>
  <c r="W83" i="1"/>
  <c r="AA80" i="1"/>
  <c r="W75" i="1"/>
  <c r="AA72" i="1"/>
  <c r="S69" i="1"/>
  <c r="W67" i="1"/>
  <c r="AA64" i="1"/>
  <c r="S61" i="1"/>
  <c r="W59" i="1"/>
  <c r="AA56" i="1"/>
  <c r="S53" i="1"/>
  <c r="W51" i="1"/>
  <c r="AA48" i="1"/>
  <c r="S45" i="1"/>
  <c r="W43" i="1"/>
  <c r="AA40" i="1"/>
  <c r="S37" i="1"/>
  <c r="W35" i="1"/>
  <c r="AA32" i="1"/>
  <c r="S29" i="1"/>
  <c r="S174" i="1"/>
  <c r="W172" i="1"/>
  <c r="AA169" i="1"/>
  <c r="S166" i="1"/>
  <c r="W164" i="1"/>
  <c r="AA161" i="1"/>
  <c r="S158" i="1"/>
  <c r="W156" i="1"/>
  <c r="AA153" i="1"/>
  <c r="S150" i="1"/>
  <c r="W148" i="1"/>
  <c r="AA145" i="1"/>
  <c r="S142" i="1"/>
  <c r="W140" i="1"/>
  <c r="AA137" i="1"/>
  <c r="S134" i="1"/>
  <c r="W132" i="1"/>
  <c r="AA129" i="1"/>
  <c r="S126" i="1"/>
  <c r="W124" i="1"/>
  <c r="AA121" i="1"/>
  <c r="S118" i="1"/>
  <c r="W116" i="1"/>
  <c r="AA113" i="1"/>
  <c r="S110" i="1"/>
  <c r="W108" i="1"/>
  <c r="AA105" i="1"/>
  <c r="S102" i="1"/>
  <c r="W100" i="1"/>
  <c r="AA97" i="1"/>
  <c r="S94" i="1"/>
  <c r="W92" i="1"/>
  <c r="AA89" i="1"/>
  <c r="S86" i="1"/>
  <c r="W84" i="1"/>
  <c r="AA81" i="1"/>
  <c r="S78" i="1"/>
  <c r="W76" i="1"/>
  <c r="AA73" i="1"/>
  <c r="S70" i="1"/>
  <c r="W68" i="1"/>
  <c r="AA65" i="1"/>
  <c r="S62" i="1"/>
  <c r="W60" i="1"/>
  <c r="AA57" i="1"/>
  <c r="S54" i="1"/>
  <c r="W52" i="1"/>
  <c r="AA49" i="1"/>
  <c r="S46" i="1"/>
  <c r="W44" i="1"/>
  <c r="AA41" i="1"/>
  <c r="S38" i="1"/>
  <c r="W36" i="1"/>
  <c r="AA33" i="1"/>
  <c r="S175" i="1"/>
  <c r="W173" i="1"/>
  <c r="AA170" i="1"/>
  <c r="S167" i="1"/>
  <c r="W165" i="1"/>
  <c r="AA162" i="1"/>
  <c r="S159" i="1"/>
  <c r="W157" i="1"/>
  <c r="AA154" i="1"/>
  <c r="S151" i="1"/>
  <c r="W149" i="1"/>
  <c r="AA146" i="1"/>
  <c r="S143" i="1"/>
  <c r="W141" i="1"/>
  <c r="AA138" i="1"/>
  <c r="S135" i="1"/>
  <c r="W133" i="1"/>
  <c r="AA130" i="1"/>
  <c r="S127" i="1"/>
  <c r="W125" i="1"/>
  <c r="AA122" i="1"/>
  <c r="S119" i="1"/>
  <c r="W117" i="1"/>
  <c r="AA114" i="1"/>
  <c r="S111" i="1"/>
  <c r="W109" i="1"/>
  <c r="AA106" i="1"/>
  <c r="S103" i="1"/>
  <c r="W101" i="1"/>
  <c r="AA98" i="1"/>
  <c r="S95" i="1"/>
  <c r="W93" i="1"/>
  <c r="AA90" i="1"/>
  <c r="S87" i="1"/>
  <c r="W85" i="1"/>
  <c r="AA82" i="1"/>
  <c r="S79" i="1"/>
  <c r="W77" i="1"/>
  <c r="AA74" i="1"/>
  <c r="S71" i="1"/>
  <c r="W69" i="1"/>
  <c r="AA66" i="1"/>
  <c r="S63" i="1"/>
  <c r="W61" i="1"/>
  <c r="AA58" i="1"/>
  <c r="S55" i="1"/>
  <c r="W53" i="1"/>
  <c r="AA50" i="1"/>
  <c r="S47" i="1"/>
  <c r="W45" i="1"/>
  <c r="AA42" i="1"/>
  <c r="S39" i="1"/>
  <c r="W37" i="1"/>
  <c r="AA34" i="1"/>
  <c r="S31" i="1"/>
  <c r="W175" i="1"/>
  <c r="AA172" i="1"/>
  <c r="S169" i="1"/>
  <c r="W167" i="1"/>
  <c r="AA164" i="1"/>
  <c r="S161" i="1"/>
  <c r="W159" i="1"/>
  <c r="AA156" i="1"/>
  <c r="S153" i="1"/>
  <c r="W151" i="1"/>
  <c r="AA148" i="1"/>
  <c r="W143" i="1"/>
  <c r="AA140" i="1"/>
  <c r="W135" i="1"/>
  <c r="AA132" i="1"/>
  <c r="W127" i="1"/>
  <c r="AA124" i="1"/>
  <c r="W119" i="1"/>
  <c r="AA116" i="1"/>
  <c r="W111" i="1"/>
  <c r="AA108" i="1"/>
  <c r="W103" i="1"/>
  <c r="AA100" i="1"/>
  <c r="W95" i="1"/>
  <c r="AA92" i="1"/>
  <c r="W87" i="1"/>
  <c r="AA84" i="1"/>
  <c r="S81" i="1"/>
  <c r="W79" i="1"/>
  <c r="AA76" i="1"/>
  <c r="W71" i="1"/>
  <c r="AA68" i="1"/>
  <c r="W63" i="1"/>
  <c r="AA60" i="1"/>
  <c r="W55" i="1"/>
  <c r="AA52" i="1"/>
  <c r="S49" i="1"/>
  <c r="W47" i="1"/>
  <c r="AA44" i="1"/>
  <c r="S41" i="1"/>
  <c r="W39" i="1"/>
  <c r="AA36" i="1"/>
  <c r="S33" i="1"/>
  <c r="AA173" i="1"/>
  <c r="S170" i="1"/>
  <c r="W168" i="1"/>
  <c r="AA165" i="1"/>
  <c r="S162" i="1"/>
  <c r="W160" i="1"/>
  <c r="AA157" i="1"/>
  <c r="S154" i="1"/>
  <c r="W152" i="1"/>
  <c r="AA149" i="1"/>
  <c r="S146" i="1"/>
  <c r="W144" i="1"/>
  <c r="AA141" i="1"/>
  <c r="S138" i="1"/>
  <c r="W136" i="1"/>
  <c r="AA133" i="1"/>
  <c r="S130" i="1"/>
  <c r="W128" i="1"/>
  <c r="AA125" i="1"/>
  <c r="S122" i="1"/>
  <c r="W120" i="1"/>
  <c r="AA117" i="1"/>
  <c r="S114" i="1"/>
  <c r="W112" i="1"/>
  <c r="AA109" i="1"/>
  <c r="S106" i="1"/>
  <c r="W104" i="1"/>
  <c r="AA101" i="1"/>
  <c r="S98" i="1"/>
  <c r="W96" i="1"/>
  <c r="AA93" i="1"/>
  <c r="S90" i="1"/>
  <c r="W88" i="1"/>
  <c r="AA85" i="1"/>
  <c r="S82" i="1"/>
  <c r="W80" i="1"/>
  <c r="AA77" i="1"/>
  <c r="S74" i="1"/>
  <c r="W72" i="1"/>
  <c r="AA69" i="1"/>
  <c r="S66" i="1"/>
  <c r="W64" i="1"/>
  <c r="AA61" i="1"/>
  <c r="S58" i="1"/>
  <c r="W56" i="1"/>
  <c r="AA53" i="1"/>
  <c r="S50" i="1"/>
  <c r="W48" i="1"/>
  <c r="AA45" i="1"/>
  <c r="S42" i="1"/>
  <c r="W40" i="1"/>
  <c r="AA37" i="1"/>
  <c r="W32" i="1"/>
  <c r="AA29" i="1"/>
  <c r="AA174" i="1"/>
  <c r="S171" i="1"/>
  <c r="W169" i="1"/>
  <c r="AA166" i="1"/>
  <c r="S163" i="1"/>
  <c r="W161" i="1"/>
  <c r="AA158" i="1"/>
  <c r="S155" i="1"/>
  <c r="W153" i="1"/>
  <c r="AA150" i="1"/>
  <c r="S147" i="1"/>
  <c r="W145" i="1"/>
  <c r="AA142" i="1"/>
  <c r="S139" i="1"/>
  <c r="W137" i="1"/>
  <c r="AA134" i="1"/>
  <c r="S131" i="1"/>
  <c r="W129" i="1"/>
  <c r="AA126" i="1"/>
  <c r="S123" i="1"/>
  <c r="W121" i="1"/>
  <c r="AA118" i="1"/>
  <c r="S115" i="1"/>
  <c r="W113" i="1"/>
  <c r="AA110" i="1"/>
  <c r="S107" i="1"/>
  <c r="W105" i="1"/>
  <c r="AA102" i="1"/>
  <c r="S99" i="1"/>
  <c r="W97" i="1"/>
  <c r="AA94" i="1"/>
  <c r="S91" i="1"/>
  <c r="W89" i="1"/>
  <c r="AA86" i="1"/>
  <c r="S83" i="1"/>
  <c r="W81" i="1"/>
  <c r="AA78" i="1"/>
  <c r="S75" i="1"/>
  <c r="W73" i="1"/>
  <c r="AA70" i="1"/>
  <c r="S67" i="1"/>
  <c r="W65" i="1"/>
  <c r="AA62" i="1"/>
  <c r="S59" i="1"/>
  <c r="W57" i="1"/>
  <c r="AA54" i="1"/>
  <c r="S51" i="1"/>
  <c r="W49" i="1"/>
  <c r="AA46" i="1"/>
  <c r="S43" i="1"/>
  <c r="W41" i="1"/>
  <c r="AA38" i="1"/>
  <c r="S35" i="1"/>
  <c r="W33" i="1"/>
  <c r="C1" i="7"/>
  <c r="O23" i="7"/>
  <c r="O24" i="7"/>
  <c r="O25" i="7"/>
  <c r="O22" i="7"/>
  <c r="Z4" i="1"/>
  <c r="Y4" i="1"/>
  <c r="X4" i="1"/>
  <c r="V4" i="1"/>
  <c r="U4" i="1"/>
  <c r="T4" i="1"/>
  <c r="R4" i="1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I7" i="4" l="1"/>
  <c r="B4" i="4"/>
  <c r="D4" i="7" s="1"/>
  <c r="B6" i="4"/>
  <c r="B5" i="4"/>
  <c r="E5" i="4"/>
  <c r="W4" i="1"/>
  <c r="E4" i="4" s="1"/>
  <c r="AA4" i="1"/>
  <c r="S4" i="1"/>
  <c r="D4" i="4" s="1"/>
  <c r="I6" i="4" l="1"/>
  <c r="D5" i="4"/>
  <c r="F5" i="4" s="1"/>
  <c r="I4" i="4"/>
  <c r="E6" i="4"/>
  <c r="E8" i="4" s="1"/>
  <c r="D6" i="4"/>
  <c r="I5" i="4"/>
  <c r="H4" i="4"/>
  <c r="F4" i="4"/>
  <c r="H5" i="4"/>
  <c r="E4" i="7"/>
  <c r="H6" i="4"/>
  <c r="F4" i="7"/>
  <c r="B8" i="4"/>
  <c r="G4" i="7" s="1"/>
  <c r="J5" i="4" l="1"/>
  <c r="J4" i="4"/>
  <c r="J6" i="4"/>
  <c r="F6" i="4"/>
  <c r="I8" i="4"/>
  <c r="D8" i="4"/>
  <c r="F8" i="4" s="1"/>
  <c r="I4" i="7" s="1"/>
  <c r="H8" i="4"/>
  <c r="J8" i="4" l="1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<sst xmlns="http://schemas.openxmlformats.org/spreadsheetml/2006/main" count="1342" uniqueCount="174">
  <si>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</si>
  <si>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</si>
  <si>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</si>
  <si>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</si>
  <si>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</si>
  <si>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</si>
  <si>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</si>
  <si>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</si>
  <si>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</si>
  <si>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</si>
  <si>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</si>
  <si>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</si>
  <si>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</si>
  <si>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</si>
  <si>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</si>
  <si>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</si>
  <si>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</si>
  <si>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</si>
  <si>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</si>
  <si>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</si>
  <si>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</si>
  <si>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</si>
  <si>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</si>
  <si>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</si>
  <si>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</si>
  <si>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</si>
  <si>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</si>
  <si>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</si>
  <si>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</si>
  <si>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</si>
  <si>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</si>
  <si>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</si>
  <si>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</si>
  <si>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</si>
  <si>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</si>
  <si>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</si>
  <si>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</si>
  <si>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</si>
  <si>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</si>
  <si>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</si>
  <si>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</si>
  <si>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</si>
  <si>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</si>
  <si>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</si>
  <si>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</si>
  <si>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</si>
  <si>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</si>
  <si>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</si>
  <si>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</si>
  <si>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</si>
  <si>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</si>
  <si>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</si>
  <si>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</si>
  <si>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</si>
  <si>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</si>
  <si>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</si>
  <si>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</si>
  <si>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</si>
  <si>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</si>
  <si>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</si>
  <si>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</si>
  <si>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</si>
  <si>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</si>
  <si>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</si>
  <si>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</si>
  <si>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</si>
  <si>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</si>
  <si>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</si>
  <si>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</si>
  <si>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</si>
  <si>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</si>
  <si>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</si>
  <si>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</si>
  <si>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</si>
  <si>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</si>
  <si>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Stadtumf. Projekt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</si>
  <si>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</si>
  <si>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</si>
  <si>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</si>
  <si>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</si>
  <si>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</si>
  <si>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</si>
  <si>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</si>
  <si>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</si>
  <si>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</si>
  <si>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</si>
  <si>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</si>
  <si>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</si>
  <si>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</si>
  <si>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</si>
  <si>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</si>
  <si>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</si>
  <si>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</si>
  <si>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</si>
  <si>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</si>
  <si>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</si>
  <si>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</si>
  <si>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</si>
  <si>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</si>
  <si>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</si>
  <si>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</si>
  <si>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</si>
  <si>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</si>
  <si>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</si>
  <si>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</si>
  <si>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</si>
  <si>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</si>
  <si>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</si>
  <si>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</si>
  <si>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</si>
  <si>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</si>
  <si>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</si>
  <si>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</si>
  <si>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</si>
  <si>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</si>
  <si>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Nächstmögl. Antrag</t>
  </si>
  <si>
    <t>Abz. Dekoquote*0,5</t>
  </si>
  <si>
    <t>(+zwei Monate)</t>
  </si>
  <si>
    <t>Megacity</t>
  </si>
  <si>
    <t xml:space="preserve">NEUER STÄDTEANTRAG </t>
  </si>
  <si>
    <t>ALTER STÄDTEANTRAG (NUR ZU VERGLEICHSZWECKEN)</t>
  </si>
  <si>
    <t>(für Stufe 5 - Megacity)</t>
  </si>
  <si>
    <t>Sehr detailierte Dachstruktur</t>
  </si>
  <si>
    <t>Infos zum Stadtantrag: https://www.blockminers.de/stadtantrag</t>
  </si>
  <si>
    <t>Beispiele zur Bewertung: https://www.blockminers.de/ideen-und-beispiele</t>
  </si>
  <si>
    <t>(für Stufe 4 - Metropole)</t>
  </si>
  <si>
    <t>v1.1</t>
  </si>
  <si>
    <t>Reichenberg</t>
  </si>
  <si>
    <t>baumeister3412</t>
  </si>
  <si>
    <t>https://forum.blockminers.de/thread-1380.html</t>
  </si>
  <si>
    <t>Rathaus</t>
  </si>
  <si>
    <t>Staatstheater Reichenberg</t>
  </si>
  <si>
    <t>Stadtvilla Blau</t>
  </si>
  <si>
    <t>Stadtvilla Grün</t>
  </si>
  <si>
    <t>Spielplatz am Stadtpark</t>
  </si>
  <si>
    <t>Stadtpark Reichenberg</t>
  </si>
  <si>
    <t>Altstadt-Eckreihenhaus Grün</t>
  </si>
  <si>
    <t>Altstadt-Reihenhaus Sandstein</t>
  </si>
  <si>
    <t>Altstadt-Reihenhaus Ziegelstein</t>
  </si>
  <si>
    <t>Altstadt-Reihenhaus Rosa</t>
  </si>
  <si>
    <t>Schneiderei Magischer Stoff</t>
  </si>
  <si>
    <t>Altstadthaus Hellgrauer Ton</t>
  </si>
  <si>
    <t>Cafe in der Fußgängerzone</t>
  </si>
  <si>
    <t>Bar</t>
  </si>
  <si>
    <t>Biergarten</t>
  </si>
  <si>
    <t>Marktplatz</t>
  </si>
  <si>
    <t>Stadtkirche</t>
  </si>
  <si>
    <t>Stadtfriedhof</t>
  </si>
  <si>
    <t>Stadthaus Violetter Ton</t>
  </si>
  <si>
    <t>Stadthaus Sandstein</t>
  </si>
  <si>
    <t>McDonalds in der Fußgängerzone</t>
  </si>
  <si>
    <t>Fußgängerzone</t>
  </si>
  <si>
    <t>Stadtbäckerei</t>
  </si>
  <si>
    <t>Tankstelle TEXACO</t>
  </si>
  <si>
    <t>Blockminers Redaktion</t>
  </si>
  <si>
    <t>Appartmentkomplex BM</t>
  </si>
  <si>
    <t>Reihenhauskomplex A</t>
  </si>
  <si>
    <t>Reihenhauskomplex D</t>
  </si>
  <si>
    <t>Reihenhauskomplex C</t>
  </si>
  <si>
    <t>Reihenhauskomplex B</t>
  </si>
  <si>
    <t>Freiwillige Feuerwehr Reichenberg</t>
  </si>
  <si>
    <t>StarBlocks Cafe</t>
  </si>
  <si>
    <t>Fahrschule</t>
  </si>
  <si>
    <t>Städtischer Bolzplatz</t>
  </si>
  <si>
    <t>Spielplatz am grünen Hügel</t>
  </si>
  <si>
    <t>Hauptbahnhof Reichenberg</t>
  </si>
  <si>
    <t>U-Bahn Haupthaltestelle</t>
  </si>
  <si>
    <t>Zweifamilienhaus Ziegelstein</t>
  </si>
  <si>
    <t>Zweifamilienhaus Sandstein</t>
  </si>
  <si>
    <t>Baustelle BAUMEISTER GmbH</t>
  </si>
  <si>
    <t>Autounfall</t>
  </si>
  <si>
    <t>Busbahnhof</t>
  </si>
  <si>
    <t>Bauernhof Umfeld (Mähdrescher, Obst- und Gemüsegarten, Holzschuppen etc.</t>
  </si>
  <si>
    <t xml:space="preserve">Ich hab jetzt mal lieber weniger Häuser angemeldet um dafür aber ne höhere Deko Quote zu gewährleisten, ich hoffe das ist nicht all zu schlimm - Darüber hinaus hab ich U-Bahn und Bahnhof nun doch, wie besprochen, erstmal separat betrachtet. Wie und ob du es dann im Endeffekt wertest sei dir überlassen :D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</si>
</sst>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9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0" fillId="0" borderId="0" xfId="7" applyAlignment="1">
      <alignment horizontal="right"/>
    </xf>
    <xf numFmtId="0" fontId="11" fillId="0" borderId="0" xfId="8"/>
  </cellXfs>
  <cellStyles count="9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Hyperlink" xfId="8" builtinId="8"/>
    <cellStyle name="Standard" xfId="0" builtinId="0"/>
    <cellStyle name="Zelle überprüfen" xfId="2" builtinId="23"/>
  </cellStyles>
  <dxfs count="9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um.blockminers.de/thread-138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4" workbookViewId="0">
      <selection activeCell="B17" sqref="B17"/>
    </sheetView>
  </sheetViews>
  <sheetFormatPr baseColWidth="10" defaultRowHeight="15" x14ac:dyDescent="0.25"/>
  <cols>
    <col min="1" max="1" width="20.85546875" bestFit="1" customWidth="1"/>
    <col min="2" max="2" width="111.5703125" style="6" customWidth="1"/>
  </cols>
  <sheetData>
    <row r="1" spans="1:3" s="15" customFormat="1" ht="16.5" thickTop="1" thickBot="1" x14ac:dyDescent="0.3">
      <c r="A1" s="16"/>
      <c r="B1" s="16"/>
    </row>
    <row r="2" spans="1:3" s="15" customFormat="1" ht="30" thickTop="1" thickBot="1" x14ac:dyDescent="0.5">
      <c r="A2" s="16"/>
      <c r="B2" s="26" t="str">
        <f>CONCATENATE("Stadtantrag",IF(B8="","",CONCATENATE(" für ",B8)))</f>
        <v>Stadtantrag für Reichenberg</v>
      </c>
    </row>
    <row r="3" spans="1:3" s="15" customFormat="1" ht="16.5" thickTop="1" thickBot="1" x14ac:dyDescent="0.3">
      <c r="A3" s="16"/>
      <c r="B3" s="16" t="str">
        <f>IF(AND(ISNUMBER(B11),ISNUMBER(B12)),CONCATENATE("/tppos ",B11," 100 ",B12),"")</f>
        <v>/tppos -2750 100 3090</v>
      </c>
    </row>
    <row r="4" spans="1:3" s="15" customFormat="1" ht="16.5" thickTop="1" thickBot="1" x14ac:dyDescent="0.3">
      <c r="A4" s="16"/>
      <c r="B4" s="16"/>
    </row>
    <row r="5" spans="1:3" s="15" customFormat="1" ht="16.5" thickTop="1" thickBot="1" x14ac:dyDescent="0.3">
      <c r="A5" s="16"/>
      <c r="B5" s="16" t="s">
        <v>123</v>
      </c>
    </row>
    <row r="6" spans="1:3" s="15" customFormat="1" ht="16.5" thickTop="1" thickBot="1" x14ac:dyDescent="0.3">
      <c r="A6" s="16"/>
      <c r="B6" s="16" t="s">
        <v>124</v>
      </c>
    </row>
    <row r="7" spans="1:3" s="15" customFormat="1" ht="16.5" thickTop="1" thickBot="1" x14ac:dyDescent="0.3">
      <c r="A7" s="16"/>
      <c r="B7" s="16"/>
    </row>
    <row r="8" spans="1:3" ht="16.5" thickTop="1" thickBot="1" x14ac:dyDescent="0.3">
      <c r="A8" s="1" t="s">
        <v>9</v>
      </c>
      <c r="B8" s="42" t="s">
        <v>127</v>
      </c>
    </row>
    <row r="9" spans="1:3" ht="16.5" thickTop="1" thickBot="1" x14ac:dyDescent="0.3">
      <c r="A9" s="1" t="s">
        <v>10</v>
      </c>
      <c r="B9" s="42" t="s">
        <v>128</v>
      </c>
    </row>
    <row r="10" spans="1:3" ht="16.5" thickTop="1" thickBot="1" x14ac:dyDescent="0.3">
      <c r="A10" s="1" t="s">
        <v>11</v>
      </c>
      <c r="B10" s="48" t="s">
        <v>129</v>
      </c>
    </row>
    <row r="11" spans="1:3" ht="16.5" thickTop="1" thickBot="1" x14ac:dyDescent="0.3">
      <c r="A11" s="1" t="s">
        <v>12</v>
      </c>
      <c r="B11" s="43">
        <v>-2750</v>
      </c>
    </row>
    <row r="12" spans="1:3" ht="16.5" thickTop="1" thickBot="1" x14ac:dyDescent="0.3">
      <c r="A12" s="1" t="s">
        <v>13</v>
      </c>
      <c r="B12" s="43">
        <v>3090</v>
      </c>
    </row>
    <row r="13" spans="1:3" ht="16.5" thickTop="1" thickBot="1" x14ac:dyDescent="0.3">
      <c r="A13" s="1" t="s">
        <v>14</v>
      </c>
      <c r="B13" s="42" t="s">
        <v>173</v>
      </c>
    </row>
    <row r="14" spans="1:3" ht="16.5" thickTop="1" thickBot="1" x14ac:dyDescent="0.3"/>
    <row r="15" spans="1:3" ht="16.5" thickTop="1" thickBot="1" x14ac:dyDescent="0.3">
      <c r="A15" s="16" t="s">
        <v>75</v>
      </c>
      <c r="B15" s="42"/>
      <c r="C15" s="38" t="s">
        <v>125</v>
      </c>
    </row>
    <row r="16" spans="1:3" ht="16.5" thickTop="1" thickBot="1" x14ac:dyDescent="0.3">
      <c r="A16" s="16" t="s">
        <v>74</v>
      </c>
      <c r="B16" s="43"/>
      <c r="C16" s="38" t="s">
        <v>121</v>
      </c>
    </row>
    <row r="17" spans="1:3" ht="15.75" thickTop="1" x14ac:dyDescent="0.25"/>
    <row r="19" spans="1:3" ht="15.75" thickBot="1" x14ac:dyDescent="0.3"/>
    <row r="20" spans="1:3" ht="16.5" thickTop="1" thickBot="1" x14ac:dyDescent="0.3">
      <c r="A20" s="16"/>
      <c r="B20" s="3" t="s">
        <v>90</v>
      </c>
    </row>
    <row r="21" spans="1:3" ht="16.5" thickTop="1" thickBot="1" x14ac:dyDescent="0.3">
      <c r="A21" s="16" t="s">
        <v>91</v>
      </c>
      <c r="B21" s="42"/>
    </row>
    <row r="22" spans="1:3" ht="16.5" thickTop="1" thickBot="1" x14ac:dyDescent="0.3">
      <c r="A22" s="16" t="s">
        <v>115</v>
      </c>
      <c r="B22" s="44"/>
      <c r="C22" s="38" t="s">
        <v>117</v>
      </c>
    </row>
    <row r="23" spans="1:3" ht="15.75" thickTop="1" x14ac:dyDescent="0.25">
      <c r="A23" s="15"/>
    </row>
    <row r="24" spans="1:3" x14ac:dyDescent="0.25">
      <c r="A24" s="15"/>
      <c r="C24" s="47" t="s">
        <v>126</v>
      </c>
    </row>
  </sheetData>
  <hyperlinks>
    <hyperlink ref="B10" r:id="rId1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Bewertungsoptionen!$A$77:$A$82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4"/>
  <sheetViews>
    <sheetView workbookViewId="0">
      <selection activeCell="C49" sqref="C49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 x14ac:dyDescent="0.5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 x14ac:dyDescent="0.3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 x14ac:dyDescent="0.3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 x14ac:dyDescent="0.3">
      <c r="A4" s="4">
        <v>1</v>
      </c>
      <c r="B4" s="45" t="s">
        <v>2</v>
      </c>
      <c r="C4" s="45" t="s">
        <v>130</v>
      </c>
      <c r="D4" s="46" t="s">
        <v>8</v>
      </c>
      <c r="E4" s="45" t="s">
        <v>98</v>
      </c>
      <c r="F4" s="45" t="s">
        <v>58</v>
      </c>
      <c r="G4" s="46" t="s">
        <v>8</v>
      </c>
      <c r="H4" s="45" t="s">
        <v>27</v>
      </c>
      <c r="I4" s="45" t="s">
        <v>30</v>
      </c>
      <c r="J4" s="45" t="s">
        <v>33</v>
      </c>
      <c r="K4" s="46" t="s">
        <v>8</v>
      </c>
      <c r="L4" s="45" t="s">
        <v>37</v>
      </c>
      <c r="M4" s="45" t="s">
        <v>51</v>
      </c>
      <c r="N4" s="45" t="s">
        <v>42</v>
      </c>
      <c r="O4" s="46" t="s">
        <v>8</v>
      </c>
      <c r="P4" s="20" t="str">
        <f>IF(B4="","",VLOOKUP(B4,Bewertungsoptionen!$A$4:$B$7,2,FALSE))</f>
        <v>Ö</v>
      </c>
      <c r="Q4" s="20">
        <f>IF(E4="","",VLOOKUP(E4,Bewertungsoptionen!$A$13:$B$22,2,FALSE))</f>
        <v>7</v>
      </c>
      <c r="R4" s="20">
        <f>IF(F4="","",VLOOKUP(F4,Bewertungsoptionen!$A$26:$B$30,2,FALSE))</f>
        <v>2</v>
      </c>
      <c r="S4" s="21">
        <f>SUM(Q4:R4)</f>
        <v>9</v>
      </c>
      <c r="T4" s="20">
        <f>IF(H4="","",VLOOKUP(H4,Bewertungsoptionen!$A$36:$B$38,2,FALSE))</f>
        <v>1</v>
      </c>
      <c r="U4" s="20">
        <f>IF(I4="","",VLOOKUP(I4,Bewertungsoptionen!$A$42:$B$44,2,FALSE))</f>
        <v>1</v>
      </c>
      <c r="V4" s="20">
        <f>IF(J4="","",VLOOKUP(J4,Bewertungsoptionen!$A$48:$B$50,2,FALSE))</f>
        <v>1</v>
      </c>
      <c r="W4" s="21">
        <f>SUM(T4:V4)</f>
        <v>3</v>
      </c>
      <c r="X4" s="20">
        <f>IF(L4="","",VLOOKUP(L4,Bewertungsoptionen!$A$56:$B$57,2,FALSE))</f>
        <v>1</v>
      </c>
      <c r="Y4" s="20">
        <f>IF(M4="","",VLOOKUP(M4,Bewertungsoptionen!$A$61:$B$64,2,FALSE))</f>
        <v>2</v>
      </c>
      <c r="Z4" s="20">
        <f>IF(N4="","",VLOOKUP(N4,Bewertungsoptionen!$A$68:$B$71,2,FALSE))</f>
        <v>0</v>
      </c>
      <c r="AA4" s="21">
        <f>SUM(X4:Z4)</f>
        <v>3</v>
      </c>
    </row>
    <row r="5" spans="1:28" thickTop="1" thickBot="1" x14ac:dyDescent="0.3">
      <c r="A5" s="4">
        <f>A4+1</f>
        <v>2</v>
      </c>
      <c r="B5" s="45" t="s">
        <v>2</v>
      </c>
      <c r="C5" s="45" t="s">
        <v>131</v>
      </c>
      <c r="D5" s="46" t="s">
        <v>8</v>
      </c>
      <c r="E5" s="45" t="s">
        <v>98</v>
      </c>
      <c r="F5" s="45" t="s">
        <v>57</v>
      </c>
      <c r="G5" s="46" t="s">
        <v>8</v>
      </c>
      <c r="H5" s="45" t="s">
        <v>27</v>
      </c>
      <c r="I5" s="45" t="s">
        <v>31</v>
      </c>
      <c r="J5" s="45" t="s">
        <v>33</v>
      </c>
      <c r="K5" s="46" t="s">
        <v>8</v>
      </c>
      <c r="L5" s="45" t="s">
        <v>37</v>
      </c>
      <c r="M5" s="45" t="s">
        <v>51</v>
      </c>
      <c r="N5" s="45" t="s">
        <v>42</v>
      </c>
      <c r="O5" s="46" t="s">
        <v>8</v>
      </c>
      <c r="P5" s="20" t="str">
        <f>IF(B5="","",VLOOKUP(B5,Bewertungsoptionen!$A$4:$B$7,2,FALSE))</f>
        <v>Ö</v>
      </c>
      <c r="Q5" s="20">
        <f>IF(E5="","",VLOOKUP(E5,Bewertungsoptionen!$A$13:$B$22,2,FALSE))</f>
        <v>7</v>
      </c>
      <c r="R5" s="20">
        <f>IF(F5="","",VLOOKUP(F5,Bewertungsoptionen!$A$26:$B$30,2,FALSE))</f>
        <v>1</v>
      </c>
      <c r="S5" s="21">
        <f t="shared" ref="S5:S68" si="0">SUM(Q5:R5)</f>
        <v>8</v>
      </c>
      <c r="T5" s="20">
        <f>IF(H5="","",VLOOKUP(H5,Bewertungsoptionen!$A$36:$B$38,2,FALSE))</f>
        <v>1</v>
      </c>
      <c r="U5" s="20">
        <f>IF(I5="","",VLOOKUP(I5,Bewertungsoptionen!$A$42:$B$44,2,FALSE))</f>
        <v>2</v>
      </c>
      <c r="V5" s="20">
        <f>IF(J5="","",VLOOKUP(J5,Bewertungsoptionen!$A$48:$B$50,2,FALSE))</f>
        <v>1</v>
      </c>
      <c r="W5" s="21">
        <f t="shared" ref="W5:W68" si="1">SUM(T5:V5)</f>
        <v>4</v>
      </c>
      <c r="X5" s="20">
        <f>IF(L5="","",VLOOKUP(L5,Bewertungsoptionen!$A$56:$B$57,2,FALSE))</f>
        <v>1</v>
      </c>
      <c r="Y5" s="20">
        <f>IF(M5="","",VLOOKUP(M5,Bewertungsoptionen!$A$61:$B$64,2,FALSE))</f>
        <v>2</v>
      </c>
      <c r="Z5" s="20">
        <f>IF(N5="","",VLOOKUP(N5,Bewertungsoptionen!$A$68:$B$71,2,FALSE))</f>
        <v>0</v>
      </c>
      <c r="AA5" s="21">
        <f t="shared" ref="AA5:AA68" si="2">SUM(X5:Z5)</f>
        <v>3</v>
      </c>
      <c r="AB5" s="15"/>
    </row>
    <row r="6" spans="1:28" thickTop="1" thickBot="1" x14ac:dyDescent="0.3">
      <c r="A6" s="4">
        <f t="shared" ref="A6:A69" si="3">A5+1</f>
        <v>3</v>
      </c>
      <c r="B6" s="45" t="s">
        <v>3</v>
      </c>
      <c r="C6" s="45" t="s">
        <v>132</v>
      </c>
      <c r="D6" s="46" t="s">
        <v>8</v>
      </c>
      <c r="E6" s="45" t="s">
        <v>93</v>
      </c>
      <c r="F6" s="45" t="s">
        <v>59</v>
      </c>
      <c r="G6" s="46" t="s">
        <v>8</v>
      </c>
      <c r="H6" s="45" t="s">
        <v>26</v>
      </c>
      <c r="I6" s="45" t="s">
        <v>30</v>
      </c>
      <c r="J6" s="45" t="s">
        <v>32</v>
      </c>
      <c r="K6" s="46" t="s">
        <v>8</v>
      </c>
      <c r="L6" s="45" t="s">
        <v>37</v>
      </c>
      <c r="M6" s="45" t="s">
        <v>52</v>
      </c>
      <c r="N6" s="45" t="s">
        <v>42</v>
      </c>
      <c r="O6" s="46" t="s">
        <v>8</v>
      </c>
      <c r="P6" s="20" t="str">
        <f>IF(B6="","",VLOOKUP(B6,Bewertungsoptionen!$A$4:$B$7,2,FALSE))</f>
        <v>W</v>
      </c>
      <c r="Q6" s="20">
        <f>IF(E6="","",VLOOKUP(E6,Bewertungsoptionen!$A$13:$B$22,2,FALSE))</f>
        <v>2</v>
      </c>
      <c r="R6" s="20">
        <f>IF(F6="","",VLOOKUP(F6,Bewertungsoptionen!$A$26:$B$30,2,FALSE))</f>
        <v>3</v>
      </c>
      <c r="S6" s="21">
        <f t="shared" si="0"/>
        <v>5</v>
      </c>
      <c r="T6" s="20">
        <f>IF(H6="","",VLOOKUP(H6,Bewertungsoptionen!$A$36:$B$38,2,FALSE))</f>
        <v>0</v>
      </c>
      <c r="U6" s="20">
        <f>IF(I6="","",VLOOKUP(I6,Bewertungsoptionen!$A$42:$B$44,2,FALSE))</f>
        <v>1</v>
      </c>
      <c r="V6" s="20">
        <f>IF(J6="","",VLOOKUP(J6,Bewertungsoptionen!$A$48:$B$50,2,FALSE))</f>
        <v>0</v>
      </c>
      <c r="W6" s="21">
        <f t="shared" si="1"/>
        <v>1</v>
      </c>
      <c r="X6" s="20">
        <f>IF(L6="","",VLOOKUP(L6,Bewertungsoptionen!$A$56:$B$57,2,FALSE))</f>
        <v>1</v>
      </c>
      <c r="Y6" s="20">
        <f>IF(M6="","",VLOOKUP(M6,Bewertungsoptionen!$A$61:$B$64,2,FALSE))</f>
        <v>3</v>
      </c>
      <c r="Z6" s="20">
        <f>IF(N6="","",VLOOKUP(N6,Bewertungsoptionen!$A$68:$B$71,2,FALSE))</f>
        <v>0</v>
      </c>
      <c r="AA6" s="21">
        <f t="shared" si="2"/>
        <v>4</v>
      </c>
      <c r="AB6" s="15"/>
    </row>
    <row r="7" spans="1:28" thickTop="1" thickBot="1" x14ac:dyDescent="0.3">
      <c r="A7" s="4">
        <f t="shared" si="3"/>
        <v>4</v>
      </c>
      <c r="B7" s="45" t="s">
        <v>3</v>
      </c>
      <c r="C7" s="45" t="s">
        <v>133</v>
      </c>
      <c r="D7" s="46" t="s">
        <v>8</v>
      </c>
      <c r="E7" s="45" t="s">
        <v>93</v>
      </c>
      <c r="F7" s="45" t="s">
        <v>58</v>
      </c>
      <c r="G7" s="46" t="s">
        <v>8</v>
      </c>
      <c r="H7" s="45" t="s">
        <v>26</v>
      </c>
      <c r="I7" s="45" t="s">
        <v>30</v>
      </c>
      <c r="J7" s="45" t="s">
        <v>32</v>
      </c>
      <c r="K7" s="46" t="s">
        <v>8</v>
      </c>
      <c r="L7" s="45" t="s">
        <v>37</v>
      </c>
      <c r="M7" s="45" t="s">
        <v>50</v>
      </c>
      <c r="N7" s="45" t="s">
        <v>42</v>
      </c>
      <c r="O7" s="46" t="s">
        <v>8</v>
      </c>
      <c r="P7" s="20" t="str">
        <f>IF(B7="","",VLOOKUP(B7,Bewertungsoptionen!$A$4:$B$7,2,FALSE))</f>
        <v>W</v>
      </c>
      <c r="Q7" s="20">
        <f>IF(E7="","",VLOOKUP(E7,Bewertungsoptionen!$A$13:$B$22,2,FALSE))</f>
        <v>2</v>
      </c>
      <c r="R7" s="20">
        <f>IF(F7="","",VLOOKUP(F7,Bewertungsoptionen!$A$26:$B$30,2,FALSE))</f>
        <v>2</v>
      </c>
      <c r="S7" s="21">
        <f t="shared" si="0"/>
        <v>4</v>
      </c>
      <c r="T7" s="20">
        <f>IF(H7="","",VLOOKUP(H7,Bewertungsoptionen!$A$36:$B$38,2,FALSE))</f>
        <v>0</v>
      </c>
      <c r="U7" s="20">
        <f>IF(I7="","",VLOOKUP(I7,Bewertungsoptionen!$A$42:$B$44,2,FALSE))</f>
        <v>1</v>
      </c>
      <c r="V7" s="20">
        <f>IF(J7="","",VLOOKUP(J7,Bewertungsoptionen!$A$48:$B$50,2,FALSE))</f>
        <v>0</v>
      </c>
      <c r="W7" s="21">
        <f t="shared" si="1"/>
        <v>1</v>
      </c>
      <c r="X7" s="20">
        <f>IF(L7="","",VLOOKUP(L7,Bewertungsoptionen!$A$56:$B$57,2,FALSE))</f>
        <v>1</v>
      </c>
      <c r="Y7" s="20">
        <f>IF(M7="","",VLOOKUP(M7,Bewertungsoptionen!$A$61:$B$64,2,FALSE))</f>
        <v>1</v>
      </c>
      <c r="Z7" s="20">
        <f>IF(N7="","",VLOOKUP(N7,Bewertungsoptionen!$A$68:$B$71,2,FALSE))</f>
        <v>0</v>
      </c>
      <c r="AA7" s="21">
        <f t="shared" si="2"/>
        <v>2</v>
      </c>
      <c r="AB7" s="15"/>
    </row>
    <row r="8" spans="1:28" thickTop="1" thickBot="1" x14ac:dyDescent="0.3">
      <c r="A8" s="4">
        <f t="shared" si="3"/>
        <v>5</v>
      </c>
      <c r="B8" s="45" t="s">
        <v>34</v>
      </c>
      <c r="C8" s="45" t="s">
        <v>134</v>
      </c>
      <c r="D8" s="46" t="s">
        <v>8</v>
      </c>
      <c r="E8" s="45"/>
      <c r="F8" s="45"/>
      <c r="G8" s="46" t="s">
        <v>8</v>
      </c>
      <c r="H8" s="45"/>
      <c r="I8" s="45"/>
      <c r="J8" s="45"/>
      <c r="K8" s="46" t="s">
        <v>8</v>
      </c>
      <c r="L8" s="45"/>
      <c r="M8" s="45" t="s">
        <v>50</v>
      </c>
      <c r="N8" s="45" t="s">
        <v>43</v>
      </c>
      <c r="O8" s="46" t="s">
        <v>8</v>
      </c>
      <c r="P8" s="20" t="str">
        <f>IF(B8="","",VLOOKUP(B8,Bewertungsoptionen!$A$4:$B$7,2,FALSE))</f>
        <v>D</v>
      </c>
      <c r="Q8" s="20" t="str">
        <f>IF(E8="","",VLOOKUP(E8,Bewertungsoptionen!$A$13:$B$22,2,FALSE))</f>
        <v/>
      </c>
      <c r="R8" s="20" t="str">
        <f>IF(F8="","",VLOOKUP(F8,Bewertungsoptionen!$A$26:$B$30,2,FALSE))</f>
        <v/>
      </c>
      <c r="S8" s="21">
        <f t="shared" si="0"/>
        <v>0</v>
      </c>
      <c r="T8" s="20" t="str">
        <f>IF(H8="","",VLOOKUP(H8,Bewertungsoptionen!$A$36:$B$38,2,FALSE))</f>
        <v/>
      </c>
      <c r="U8" s="20" t="str">
        <f>IF(I8="","",VLOOKUP(I8,Bewertungsoptionen!$A$42:$B$44,2,FALSE))</f>
        <v/>
      </c>
      <c r="V8" s="20" t="str">
        <f>IF(J8="","",VLOOKUP(J8,Bewertungsoptionen!$A$48:$B$50,2,FALSE))</f>
        <v/>
      </c>
      <c r="W8" s="21">
        <f t="shared" si="1"/>
        <v>0</v>
      </c>
      <c r="X8" s="20" t="str">
        <f>IF(L8="","",VLOOKUP(L8,Bewertungsoptionen!$A$56:$B$57,2,FALSE))</f>
        <v/>
      </c>
      <c r="Y8" s="20">
        <f>IF(M8="","",VLOOKUP(M8,Bewertungsoptionen!$A$61:$B$64,2,FALSE))</f>
        <v>1</v>
      </c>
      <c r="Z8" s="20">
        <f>IF(N8="","",VLOOKUP(N8,Bewertungsoptionen!$A$68:$B$71,2,FALSE))</f>
        <v>1</v>
      </c>
      <c r="AA8" s="21">
        <f t="shared" si="2"/>
        <v>2</v>
      </c>
      <c r="AB8" s="15"/>
    </row>
    <row r="9" spans="1:28" thickTop="1" thickBot="1" x14ac:dyDescent="0.3">
      <c r="A9" s="4">
        <f t="shared" si="3"/>
        <v>6</v>
      </c>
      <c r="B9" s="45" t="s">
        <v>34</v>
      </c>
      <c r="C9" s="45" t="s">
        <v>135</v>
      </c>
      <c r="D9" s="46" t="s">
        <v>8</v>
      </c>
      <c r="E9" s="45"/>
      <c r="F9" s="45"/>
      <c r="G9" s="46" t="s">
        <v>8</v>
      </c>
      <c r="H9" s="45"/>
      <c r="I9" s="45"/>
      <c r="J9" s="45"/>
      <c r="K9" s="46" t="s">
        <v>8</v>
      </c>
      <c r="L9" s="45"/>
      <c r="M9" s="45" t="s">
        <v>50</v>
      </c>
      <c r="N9" s="45" t="s">
        <v>43</v>
      </c>
      <c r="O9" s="46" t="s">
        <v>8</v>
      </c>
      <c r="P9" s="20" t="str">
        <f>IF(B9="","",VLOOKUP(B9,Bewertungsoptionen!$A$4:$B$7,2,FALSE))</f>
        <v>D</v>
      </c>
      <c r="Q9" s="20" t="str">
        <f>IF(E9="","",VLOOKUP(E9,Bewertungsoptionen!$A$13:$B$22,2,FALSE))</f>
        <v/>
      </c>
      <c r="R9" s="20" t="str">
        <f>IF(F9="","",VLOOKUP(F9,Bewertungsoptionen!$A$26:$B$30,2,FALSE))</f>
        <v/>
      </c>
      <c r="S9" s="21">
        <f t="shared" si="0"/>
        <v>0</v>
      </c>
      <c r="T9" s="20" t="str">
        <f>IF(H9="","",VLOOKUP(H9,Bewertungsoptionen!$A$36:$B$38,2,FALSE))</f>
        <v/>
      </c>
      <c r="U9" s="20" t="str">
        <f>IF(I9="","",VLOOKUP(I9,Bewertungsoptionen!$A$42:$B$44,2,FALSE))</f>
        <v/>
      </c>
      <c r="V9" s="20" t="str">
        <f>IF(J9="","",VLOOKUP(J9,Bewertungsoptionen!$A$48:$B$50,2,FALSE))</f>
        <v/>
      </c>
      <c r="W9" s="21">
        <f t="shared" si="1"/>
        <v>0</v>
      </c>
      <c r="X9" s="20" t="str">
        <f>IF(L9="","",VLOOKUP(L9,Bewertungsoptionen!$A$56:$B$57,2,FALSE))</f>
        <v/>
      </c>
      <c r="Y9" s="20">
        <f>IF(M9="","",VLOOKUP(M9,Bewertungsoptionen!$A$61:$B$64,2,FALSE))</f>
        <v>1</v>
      </c>
      <c r="Z9" s="20">
        <f>IF(N9="","",VLOOKUP(N9,Bewertungsoptionen!$A$68:$B$71,2,FALSE))</f>
        <v>1</v>
      </c>
      <c r="AA9" s="21">
        <f t="shared" si="2"/>
        <v>2</v>
      </c>
      <c r="AB9" s="15"/>
    </row>
    <row r="10" spans="1:28" thickTop="1" thickBot="1" x14ac:dyDescent="0.3">
      <c r="A10" s="4">
        <f t="shared" si="3"/>
        <v>7</v>
      </c>
      <c r="B10" s="45" t="s">
        <v>3</v>
      </c>
      <c r="C10" s="45" t="s">
        <v>136</v>
      </c>
      <c r="D10" s="46" t="s">
        <v>8</v>
      </c>
      <c r="E10" s="45" t="s">
        <v>94</v>
      </c>
      <c r="F10" s="45" t="s">
        <v>59</v>
      </c>
      <c r="G10" s="46" t="s">
        <v>8</v>
      </c>
      <c r="H10" s="45" t="s">
        <v>27</v>
      </c>
      <c r="I10" s="45" t="s">
        <v>30</v>
      </c>
      <c r="J10" s="45" t="s">
        <v>32</v>
      </c>
      <c r="K10" s="46" t="s">
        <v>8</v>
      </c>
      <c r="L10" s="45" t="s">
        <v>37</v>
      </c>
      <c r="M10" s="45" t="s">
        <v>51</v>
      </c>
      <c r="N10" s="45" t="s">
        <v>43</v>
      </c>
      <c r="O10" s="46" t="s">
        <v>8</v>
      </c>
      <c r="P10" s="20" t="str">
        <f>IF(B10="","",VLOOKUP(B10,Bewertungsoptionen!$A$4:$B$7,2,FALSE))</f>
        <v>W</v>
      </c>
      <c r="Q10" s="20">
        <f>IF(E10="","",VLOOKUP(E10,Bewertungsoptionen!$A$13:$B$22,2,FALSE))</f>
        <v>3</v>
      </c>
      <c r="R10" s="20">
        <f>IF(F10="","",VLOOKUP(F10,Bewertungsoptionen!$A$26:$B$30,2,FALSE))</f>
        <v>3</v>
      </c>
      <c r="S10" s="21">
        <f t="shared" si="0"/>
        <v>6</v>
      </c>
      <c r="T10" s="20">
        <f>IF(H10="","",VLOOKUP(H10,Bewertungsoptionen!$A$36:$B$38,2,FALSE))</f>
        <v>1</v>
      </c>
      <c r="U10" s="20">
        <f>IF(I10="","",VLOOKUP(I10,Bewertungsoptionen!$A$42:$B$44,2,FALSE))</f>
        <v>1</v>
      </c>
      <c r="V10" s="20">
        <f>IF(J10="","",VLOOKUP(J10,Bewertungsoptionen!$A$48:$B$50,2,FALSE))</f>
        <v>0</v>
      </c>
      <c r="W10" s="21">
        <f t="shared" si="1"/>
        <v>2</v>
      </c>
      <c r="X10" s="20">
        <f>IF(L10="","",VLOOKUP(L10,Bewertungsoptionen!$A$56:$B$57,2,FALSE))</f>
        <v>1</v>
      </c>
      <c r="Y10" s="20">
        <f>IF(M10="","",VLOOKUP(M10,Bewertungsoptionen!$A$61:$B$64,2,FALSE))</f>
        <v>2</v>
      </c>
      <c r="Z10" s="20">
        <f>IF(N10="","",VLOOKUP(N10,Bewertungsoptionen!$A$68:$B$71,2,FALSE))</f>
        <v>1</v>
      </c>
      <c r="AA10" s="21">
        <f t="shared" si="2"/>
        <v>4</v>
      </c>
      <c r="AB10" s="15"/>
    </row>
    <row r="11" spans="1:28" thickTop="1" thickBot="1" x14ac:dyDescent="0.3">
      <c r="A11" s="4">
        <f t="shared" si="3"/>
        <v>8</v>
      </c>
      <c r="B11" s="45" t="s">
        <v>3</v>
      </c>
      <c r="C11" s="45" t="s">
        <v>137</v>
      </c>
      <c r="D11" s="46" t="s">
        <v>8</v>
      </c>
      <c r="E11" s="45" t="s">
        <v>94</v>
      </c>
      <c r="F11" s="45" t="s">
        <v>59</v>
      </c>
      <c r="G11" s="46" t="s">
        <v>8</v>
      </c>
      <c r="H11" s="45" t="s">
        <v>27</v>
      </c>
      <c r="I11" s="45" t="s">
        <v>30</v>
      </c>
      <c r="J11" s="45" t="s">
        <v>32</v>
      </c>
      <c r="K11" s="46" t="s">
        <v>8</v>
      </c>
      <c r="L11" s="45" t="s">
        <v>37</v>
      </c>
      <c r="M11" s="45" t="s">
        <v>52</v>
      </c>
      <c r="N11" s="45" t="s">
        <v>42</v>
      </c>
      <c r="O11" s="46" t="s">
        <v>8</v>
      </c>
      <c r="P11" s="20" t="str">
        <f>IF(B11="","",VLOOKUP(B11,Bewertungsoptionen!$A$4:$B$7,2,FALSE))</f>
        <v>W</v>
      </c>
      <c r="Q11" s="20">
        <f>IF(E11="","",VLOOKUP(E11,Bewertungsoptionen!$A$13:$B$22,2,FALSE))</f>
        <v>3</v>
      </c>
      <c r="R11" s="20">
        <f>IF(F11="","",VLOOKUP(F11,Bewertungsoptionen!$A$26:$B$30,2,FALSE))</f>
        <v>3</v>
      </c>
      <c r="S11" s="21">
        <f t="shared" si="0"/>
        <v>6</v>
      </c>
      <c r="T11" s="20">
        <f>IF(H11="","",VLOOKUP(H11,Bewertungsoptionen!$A$36:$B$38,2,FALSE))</f>
        <v>1</v>
      </c>
      <c r="U11" s="20">
        <f>IF(I11="","",VLOOKUP(I11,Bewertungsoptionen!$A$42:$B$44,2,FALSE))</f>
        <v>1</v>
      </c>
      <c r="V11" s="20">
        <f>IF(J11="","",VLOOKUP(J11,Bewertungsoptionen!$A$48:$B$50,2,FALSE))</f>
        <v>0</v>
      </c>
      <c r="W11" s="21">
        <f t="shared" si="1"/>
        <v>2</v>
      </c>
      <c r="X11" s="20">
        <f>IF(L11="","",VLOOKUP(L11,Bewertungsoptionen!$A$56:$B$57,2,FALSE))</f>
        <v>1</v>
      </c>
      <c r="Y11" s="20">
        <f>IF(M11="","",VLOOKUP(M11,Bewertungsoptionen!$A$61:$B$64,2,FALSE))</f>
        <v>3</v>
      </c>
      <c r="Z11" s="20">
        <f>IF(N11="","",VLOOKUP(N11,Bewertungsoptionen!$A$68:$B$71,2,FALSE))</f>
        <v>0</v>
      </c>
      <c r="AA11" s="21">
        <f t="shared" si="2"/>
        <v>4</v>
      </c>
      <c r="AB11" s="15"/>
    </row>
    <row r="12" spans="1:28" thickTop="1" thickBot="1" x14ac:dyDescent="0.3">
      <c r="A12" s="4">
        <f t="shared" si="3"/>
        <v>9</v>
      </c>
      <c r="B12" s="45" t="s">
        <v>3</v>
      </c>
      <c r="C12" s="45" t="s">
        <v>138</v>
      </c>
      <c r="D12" s="46" t="s">
        <v>8</v>
      </c>
      <c r="E12" s="45" t="s">
        <v>94</v>
      </c>
      <c r="F12" s="45" t="s">
        <v>59</v>
      </c>
      <c r="G12" s="46" t="s">
        <v>8</v>
      </c>
      <c r="H12" s="45" t="s">
        <v>27</v>
      </c>
      <c r="I12" s="45" t="s">
        <v>30</v>
      </c>
      <c r="J12" s="45" t="s">
        <v>32</v>
      </c>
      <c r="K12" s="46" t="s">
        <v>8</v>
      </c>
      <c r="L12" s="45" t="s">
        <v>37</v>
      </c>
      <c r="M12" s="45" t="s">
        <v>52</v>
      </c>
      <c r="N12" s="45" t="s">
        <v>42</v>
      </c>
      <c r="O12" s="46" t="s">
        <v>8</v>
      </c>
      <c r="P12" s="20" t="str">
        <f>IF(B12="","",VLOOKUP(B12,Bewertungsoptionen!$A$4:$B$7,2,FALSE))</f>
        <v>W</v>
      </c>
      <c r="Q12" s="20">
        <f>IF(E12="","",VLOOKUP(E12,Bewertungsoptionen!$A$13:$B$22,2,FALSE))</f>
        <v>3</v>
      </c>
      <c r="R12" s="20">
        <f>IF(F12="","",VLOOKUP(F12,Bewertungsoptionen!$A$26:$B$30,2,FALSE))</f>
        <v>3</v>
      </c>
      <c r="S12" s="21">
        <f t="shared" si="0"/>
        <v>6</v>
      </c>
      <c r="T12" s="20">
        <f>IF(H12="","",VLOOKUP(H12,Bewertungsoptionen!$A$36:$B$38,2,FALSE))</f>
        <v>1</v>
      </c>
      <c r="U12" s="20">
        <f>IF(I12="","",VLOOKUP(I12,Bewertungsoptionen!$A$42:$B$44,2,FALSE))</f>
        <v>1</v>
      </c>
      <c r="V12" s="20">
        <f>IF(J12="","",VLOOKUP(J12,Bewertungsoptionen!$A$48:$B$50,2,FALSE))</f>
        <v>0</v>
      </c>
      <c r="W12" s="21">
        <f t="shared" si="1"/>
        <v>2</v>
      </c>
      <c r="X12" s="20">
        <f>IF(L12="","",VLOOKUP(L12,Bewertungsoptionen!$A$56:$B$57,2,FALSE))</f>
        <v>1</v>
      </c>
      <c r="Y12" s="20">
        <f>IF(M12="","",VLOOKUP(M12,Bewertungsoptionen!$A$61:$B$64,2,FALSE))</f>
        <v>3</v>
      </c>
      <c r="Z12" s="20">
        <f>IF(N12="","",VLOOKUP(N12,Bewertungsoptionen!$A$68:$B$71,2,FALSE))</f>
        <v>0</v>
      </c>
      <c r="AA12" s="21">
        <f t="shared" si="2"/>
        <v>4</v>
      </c>
      <c r="AB12" s="15"/>
    </row>
    <row r="13" spans="1:28" thickTop="1" thickBot="1" x14ac:dyDescent="0.3">
      <c r="A13" s="4">
        <f t="shared" si="3"/>
        <v>10</v>
      </c>
      <c r="B13" s="45" t="s">
        <v>3</v>
      </c>
      <c r="C13" s="45" t="s">
        <v>139</v>
      </c>
      <c r="D13" s="46" t="s">
        <v>8</v>
      </c>
      <c r="E13" s="45" t="s">
        <v>93</v>
      </c>
      <c r="F13" s="45" t="s">
        <v>59</v>
      </c>
      <c r="G13" s="46" t="s">
        <v>8</v>
      </c>
      <c r="H13" s="45" t="s">
        <v>27</v>
      </c>
      <c r="I13" s="45" t="s">
        <v>30</v>
      </c>
      <c r="J13" s="45" t="s">
        <v>32</v>
      </c>
      <c r="K13" s="46" t="s">
        <v>8</v>
      </c>
      <c r="L13" s="45" t="s">
        <v>37</v>
      </c>
      <c r="M13" s="45" t="s">
        <v>52</v>
      </c>
      <c r="N13" s="45" t="s">
        <v>42</v>
      </c>
      <c r="O13" s="46" t="s">
        <v>8</v>
      </c>
      <c r="P13" s="20" t="str">
        <f>IF(B13="","",VLOOKUP(B13,Bewertungsoptionen!$A$4:$B$7,2,FALSE))</f>
        <v>W</v>
      </c>
      <c r="Q13" s="20">
        <f>IF(E13="","",VLOOKUP(E13,Bewertungsoptionen!$A$13:$B$22,2,FALSE))</f>
        <v>2</v>
      </c>
      <c r="R13" s="20">
        <f>IF(F13="","",VLOOKUP(F13,Bewertungsoptionen!$A$26:$B$30,2,FALSE))</f>
        <v>3</v>
      </c>
      <c r="S13" s="21">
        <f t="shared" si="0"/>
        <v>5</v>
      </c>
      <c r="T13" s="20">
        <f>IF(H13="","",VLOOKUP(H13,Bewertungsoptionen!$A$36:$B$38,2,FALSE))</f>
        <v>1</v>
      </c>
      <c r="U13" s="20">
        <f>IF(I13="","",VLOOKUP(I13,Bewertungsoptionen!$A$42:$B$44,2,FALSE))</f>
        <v>1</v>
      </c>
      <c r="V13" s="20">
        <f>IF(J13="","",VLOOKUP(J13,Bewertungsoptionen!$A$48:$B$50,2,FALSE))</f>
        <v>0</v>
      </c>
      <c r="W13" s="21">
        <f t="shared" si="1"/>
        <v>2</v>
      </c>
      <c r="X13" s="20">
        <f>IF(L13="","",VLOOKUP(L13,Bewertungsoptionen!$A$56:$B$57,2,FALSE))</f>
        <v>1</v>
      </c>
      <c r="Y13" s="20">
        <f>IF(M13="","",VLOOKUP(M13,Bewertungsoptionen!$A$61:$B$64,2,FALSE))</f>
        <v>3</v>
      </c>
      <c r="Z13" s="20">
        <f>IF(N13="","",VLOOKUP(N13,Bewertungsoptionen!$A$68:$B$71,2,FALSE))</f>
        <v>0</v>
      </c>
      <c r="AA13" s="21">
        <f t="shared" si="2"/>
        <v>4</v>
      </c>
      <c r="AB13" s="15"/>
    </row>
    <row r="14" spans="1:28" thickTop="1" thickBot="1" x14ac:dyDescent="0.3">
      <c r="A14" s="4">
        <f t="shared" si="3"/>
        <v>11</v>
      </c>
      <c r="B14" s="45" t="s">
        <v>1</v>
      </c>
      <c r="C14" s="45" t="s">
        <v>140</v>
      </c>
      <c r="D14" s="46" t="s">
        <v>8</v>
      </c>
      <c r="E14" s="45" t="s">
        <v>93</v>
      </c>
      <c r="F14" s="45" t="s">
        <v>58</v>
      </c>
      <c r="G14" s="46" t="s">
        <v>8</v>
      </c>
      <c r="H14" s="45" t="s">
        <v>27</v>
      </c>
      <c r="I14" s="45" t="s">
        <v>29</v>
      </c>
      <c r="J14" s="45" t="s">
        <v>32</v>
      </c>
      <c r="K14" s="46" t="s">
        <v>8</v>
      </c>
      <c r="L14" s="45" t="s">
        <v>37</v>
      </c>
      <c r="M14" s="45" t="s">
        <v>52</v>
      </c>
      <c r="N14" s="45" t="s">
        <v>43</v>
      </c>
      <c r="O14" s="46" t="s">
        <v>8</v>
      </c>
      <c r="P14" s="20" t="str">
        <f>IF(B14="","",VLOOKUP(B14,Bewertungsoptionen!$A$4:$B$7,2,FALSE))</f>
        <v>G</v>
      </c>
      <c r="Q14" s="20">
        <f>IF(E14="","",VLOOKUP(E14,Bewertungsoptionen!$A$13:$B$22,2,FALSE))</f>
        <v>2</v>
      </c>
      <c r="R14" s="20">
        <f>IF(F14="","",VLOOKUP(F14,Bewertungsoptionen!$A$26:$B$30,2,FALSE))</f>
        <v>2</v>
      </c>
      <c r="S14" s="21">
        <f t="shared" si="0"/>
        <v>4</v>
      </c>
      <c r="T14" s="20">
        <f>IF(H14="","",VLOOKUP(H14,Bewertungsoptionen!$A$36:$B$38,2,FALSE))</f>
        <v>1</v>
      </c>
      <c r="U14" s="20">
        <f>IF(I14="","",VLOOKUP(I14,Bewertungsoptionen!$A$42:$B$44,2,FALSE))</f>
        <v>0</v>
      </c>
      <c r="V14" s="20">
        <f>IF(J14="","",VLOOKUP(J14,Bewertungsoptionen!$A$48:$B$50,2,FALSE))</f>
        <v>0</v>
      </c>
      <c r="W14" s="21">
        <f t="shared" si="1"/>
        <v>1</v>
      </c>
      <c r="X14" s="20">
        <f>IF(L14="","",VLOOKUP(L14,Bewertungsoptionen!$A$56:$B$57,2,FALSE))</f>
        <v>1</v>
      </c>
      <c r="Y14" s="20">
        <f>IF(M14="","",VLOOKUP(M14,Bewertungsoptionen!$A$61:$B$64,2,FALSE))</f>
        <v>3</v>
      </c>
      <c r="Z14" s="20">
        <f>IF(N14="","",VLOOKUP(N14,Bewertungsoptionen!$A$68:$B$71,2,FALSE))</f>
        <v>1</v>
      </c>
      <c r="AA14" s="21">
        <f t="shared" si="2"/>
        <v>5</v>
      </c>
      <c r="AB14" s="15"/>
    </row>
    <row r="15" spans="1:28" thickTop="1" thickBot="1" x14ac:dyDescent="0.3">
      <c r="A15" s="4">
        <f t="shared" si="3"/>
        <v>12</v>
      </c>
      <c r="B15" s="45" t="s">
        <v>34</v>
      </c>
      <c r="C15" s="45" t="s">
        <v>169</v>
      </c>
      <c r="D15" s="46" t="s">
        <v>8</v>
      </c>
      <c r="E15" s="45"/>
      <c r="F15" s="45"/>
      <c r="G15" s="46" t="s">
        <v>8</v>
      </c>
      <c r="H15" s="45"/>
      <c r="I15" s="45"/>
      <c r="J15" s="45"/>
      <c r="K15" s="46" t="s">
        <v>8</v>
      </c>
      <c r="L15" s="45"/>
      <c r="M15" s="45" t="s">
        <v>51</v>
      </c>
      <c r="N15" s="45" t="s">
        <v>42</v>
      </c>
      <c r="O15" s="46" t="s">
        <v>8</v>
      </c>
      <c r="P15" s="20" t="str">
        <f>IF(B15="","",VLOOKUP(B15,Bewertungsoptionen!$A$4:$B$7,2,FALSE))</f>
        <v>D</v>
      </c>
      <c r="Q15" s="20" t="str">
        <f>IF(E15="","",VLOOKUP(E15,Bewertungsoptionen!$A$13:$B$22,2,FALSE))</f>
        <v/>
      </c>
      <c r="R15" s="20" t="str">
        <f>IF(F15="","",VLOOKUP(F15,Bewertungsoptionen!$A$26:$B$30,2,FALSE))</f>
        <v/>
      </c>
      <c r="S15" s="21">
        <f t="shared" si="0"/>
        <v>0</v>
      </c>
      <c r="T15" s="20" t="str">
        <f>IF(H15="","",VLOOKUP(H15,Bewertungsoptionen!$A$36:$B$38,2,FALSE))</f>
        <v/>
      </c>
      <c r="U15" s="20" t="str">
        <f>IF(I15="","",VLOOKUP(I15,Bewertungsoptionen!$A$42:$B$44,2,FALSE))</f>
        <v/>
      </c>
      <c r="V15" s="20" t="str">
        <f>IF(J15="","",VLOOKUP(J15,Bewertungsoptionen!$A$48:$B$50,2,FALSE))</f>
        <v/>
      </c>
      <c r="W15" s="21">
        <f t="shared" si="1"/>
        <v>0</v>
      </c>
      <c r="X15" s="20" t="str">
        <f>IF(L15="","",VLOOKUP(L15,Bewertungsoptionen!$A$56:$B$57,2,FALSE))</f>
        <v/>
      </c>
      <c r="Y15" s="20">
        <f>IF(M15="","",VLOOKUP(M15,Bewertungsoptionen!$A$61:$B$64,2,FALSE))</f>
        <v>2</v>
      </c>
      <c r="Z15" s="20">
        <f>IF(N15="","",VLOOKUP(N15,Bewertungsoptionen!$A$68:$B$71,2,FALSE))</f>
        <v>0</v>
      </c>
      <c r="AA15" s="21">
        <f t="shared" si="2"/>
        <v>2</v>
      </c>
      <c r="AB15" s="15"/>
    </row>
    <row r="16" spans="1:28" thickTop="1" thickBot="1" x14ac:dyDescent="0.3">
      <c r="A16" s="4">
        <f t="shared" si="3"/>
        <v>13</v>
      </c>
      <c r="B16" s="45" t="s">
        <v>3</v>
      </c>
      <c r="C16" s="45" t="s">
        <v>141</v>
      </c>
      <c r="D16" s="46" t="s">
        <v>8</v>
      </c>
      <c r="E16" s="45" t="s">
        <v>94</v>
      </c>
      <c r="F16" s="45" t="s">
        <v>58</v>
      </c>
      <c r="G16" s="46" t="s">
        <v>8</v>
      </c>
      <c r="H16" s="45" t="s">
        <v>26</v>
      </c>
      <c r="I16" s="45" t="s">
        <v>29</v>
      </c>
      <c r="J16" s="45" t="s">
        <v>32</v>
      </c>
      <c r="K16" s="46" t="s">
        <v>8</v>
      </c>
      <c r="L16" s="45" t="s">
        <v>37</v>
      </c>
      <c r="M16" s="45" t="s">
        <v>51</v>
      </c>
      <c r="N16" s="45" t="s">
        <v>42</v>
      </c>
      <c r="O16" s="46" t="s">
        <v>8</v>
      </c>
      <c r="P16" s="20" t="str">
        <f>IF(B16="","",VLOOKUP(B16,Bewertungsoptionen!$A$4:$B$7,2,FALSE))</f>
        <v>W</v>
      </c>
      <c r="Q16" s="20">
        <f>IF(E16="","",VLOOKUP(E16,Bewertungsoptionen!$A$13:$B$22,2,FALSE))</f>
        <v>3</v>
      </c>
      <c r="R16" s="20">
        <f>IF(F16="","",VLOOKUP(F16,Bewertungsoptionen!$A$26:$B$30,2,FALSE))</f>
        <v>2</v>
      </c>
      <c r="S16" s="21">
        <f t="shared" si="0"/>
        <v>5</v>
      </c>
      <c r="T16" s="20">
        <f>IF(H16="","",VLOOKUP(H16,Bewertungsoptionen!$A$36:$B$38,2,FALSE))</f>
        <v>0</v>
      </c>
      <c r="U16" s="20">
        <f>IF(I16="","",VLOOKUP(I16,Bewertungsoptionen!$A$42:$B$44,2,FALSE))</f>
        <v>0</v>
      </c>
      <c r="V16" s="20">
        <f>IF(J16="","",VLOOKUP(J16,Bewertungsoptionen!$A$48:$B$50,2,FALSE))</f>
        <v>0</v>
      </c>
      <c r="W16" s="21">
        <f t="shared" si="1"/>
        <v>0</v>
      </c>
      <c r="X16" s="20">
        <f>IF(L16="","",VLOOKUP(L16,Bewertungsoptionen!$A$56:$B$57,2,FALSE))</f>
        <v>1</v>
      </c>
      <c r="Y16" s="20">
        <f>IF(M16="","",VLOOKUP(M16,Bewertungsoptionen!$A$61:$B$64,2,FALSE))</f>
        <v>2</v>
      </c>
      <c r="Z16" s="20">
        <f>IF(N16="","",VLOOKUP(N16,Bewertungsoptionen!$A$68:$B$71,2,FALSE))</f>
        <v>0</v>
      </c>
      <c r="AA16" s="21">
        <f t="shared" si="2"/>
        <v>3</v>
      </c>
      <c r="AB16" s="15"/>
    </row>
    <row r="17" spans="1:28" thickTop="1" thickBot="1" x14ac:dyDescent="0.3">
      <c r="A17" s="4">
        <f t="shared" si="3"/>
        <v>14</v>
      </c>
      <c r="B17" s="45" t="s">
        <v>1</v>
      </c>
      <c r="C17" s="45" t="s">
        <v>142</v>
      </c>
      <c r="D17" s="46" t="s">
        <v>8</v>
      </c>
      <c r="E17" s="45" t="s">
        <v>93</v>
      </c>
      <c r="F17" s="45" t="s">
        <v>58</v>
      </c>
      <c r="G17" s="46" t="s">
        <v>8</v>
      </c>
      <c r="H17" s="45" t="s">
        <v>26</v>
      </c>
      <c r="I17" s="45" t="s">
        <v>29</v>
      </c>
      <c r="J17" s="45" t="s">
        <v>32</v>
      </c>
      <c r="K17" s="46" t="s">
        <v>8</v>
      </c>
      <c r="L17" s="45" t="s">
        <v>37</v>
      </c>
      <c r="M17" s="45" t="s">
        <v>50</v>
      </c>
      <c r="N17" s="45" t="s">
        <v>42</v>
      </c>
      <c r="O17" s="46" t="s">
        <v>8</v>
      </c>
      <c r="P17" s="20" t="str">
        <f>IF(B17="","",VLOOKUP(B17,Bewertungsoptionen!$A$4:$B$7,2,FALSE))</f>
        <v>G</v>
      </c>
      <c r="Q17" s="20">
        <f>IF(E17="","",VLOOKUP(E17,Bewertungsoptionen!$A$13:$B$22,2,FALSE))</f>
        <v>2</v>
      </c>
      <c r="R17" s="20">
        <f>IF(F17="","",VLOOKUP(F17,Bewertungsoptionen!$A$26:$B$30,2,FALSE))</f>
        <v>2</v>
      </c>
      <c r="S17" s="21">
        <f t="shared" si="0"/>
        <v>4</v>
      </c>
      <c r="T17" s="20">
        <f>IF(H17="","",VLOOKUP(H17,Bewertungsoptionen!$A$36:$B$38,2,FALSE))</f>
        <v>0</v>
      </c>
      <c r="U17" s="20">
        <f>IF(I17="","",VLOOKUP(I17,Bewertungsoptionen!$A$42:$B$44,2,FALSE))</f>
        <v>0</v>
      </c>
      <c r="V17" s="20">
        <f>IF(J17="","",VLOOKUP(J17,Bewertungsoptionen!$A$48:$B$50,2,FALSE))</f>
        <v>0</v>
      </c>
      <c r="W17" s="21">
        <f t="shared" si="1"/>
        <v>0</v>
      </c>
      <c r="X17" s="20">
        <f>IF(L17="","",VLOOKUP(L17,Bewertungsoptionen!$A$56:$B$57,2,FALSE))</f>
        <v>1</v>
      </c>
      <c r="Y17" s="20">
        <f>IF(M17="","",VLOOKUP(M17,Bewertungsoptionen!$A$61:$B$64,2,FALSE))</f>
        <v>1</v>
      </c>
      <c r="Z17" s="20">
        <f>IF(N17="","",VLOOKUP(N17,Bewertungsoptionen!$A$68:$B$71,2,FALSE))</f>
        <v>0</v>
      </c>
      <c r="AA17" s="21">
        <f t="shared" si="2"/>
        <v>2</v>
      </c>
      <c r="AB17" s="15"/>
    </row>
    <row r="18" spans="1:28" thickTop="1" thickBot="1" x14ac:dyDescent="0.3">
      <c r="A18" s="4">
        <f t="shared" si="3"/>
        <v>15</v>
      </c>
      <c r="B18" s="45" t="s">
        <v>1</v>
      </c>
      <c r="C18" s="45" t="s">
        <v>143</v>
      </c>
      <c r="D18" s="46" t="s">
        <v>8</v>
      </c>
      <c r="E18" s="45" t="s">
        <v>93</v>
      </c>
      <c r="F18" s="45" t="s">
        <v>58</v>
      </c>
      <c r="G18" s="46" t="s">
        <v>8</v>
      </c>
      <c r="H18" s="45" t="s">
        <v>27</v>
      </c>
      <c r="I18" s="45" t="s">
        <v>30</v>
      </c>
      <c r="J18" s="45" t="s">
        <v>32</v>
      </c>
      <c r="K18" s="46" t="s">
        <v>8</v>
      </c>
      <c r="L18" s="45" t="s">
        <v>37</v>
      </c>
      <c r="M18" s="45" t="s">
        <v>52</v>
      </c>
      <c r="N18" s="45" t="s">
        <v>43</v>
      </c>
      <c r="O18" s="46" t="s">
        <v>8</v>
      </c>
      <c r="P18" s="20" t="str">
        <f>IF(B18="","",VLOOKUP(B18,Bewertungsoptionen!$A$4:$B$7,2,FALSE))</f>
        <v>G</v>
      </c>
      <c r="Q18" s="20">
        <f>IF(E18="","",VLOOKUP(E18,Bewertungsoptionen!$A$13:$B$22,2,FALSE))</f>
        <v>2</v>
      </c>
      <c r="R18" s="20">
        <f>IF(F18="","",VLOOKUP(F18,Bewertungsoptionen!$A$26:$B$30,2,FALSE))</f>
        <v>2</v>
      </c>
      <c r="S18" s="21">
        <f t="shared" si="0"/>
        <v>4</v>
      </c>
      <c r="T18" s="20">
        <f>IF(H18="","",VLOOKUP(H18,Bewertungsoptionen!$A$36:$B$38,2,FALSE))</f>
        <v>1</v>
      </c>
      <c r="U18" s="20">
        <f>IF(I18="","",VLOOKUP(I18,Bewertungsoptionen!$A$42:$B$44,2,FALSE))</f>
        <v>1</v>
      </c>
      <c r="V18" s="20">
        <f>IF(J18="","",VLOOKUP(J18,Bewertungsoptionen!$A$48:$B$50,2,FALSE))</f>
        <v>0</v>
      </c>
      <c r="W18" s="21">
        <f t="shared" si="1"/>
        <v>2</v>
      </c>
      <c r="X18" s="20">
        <f>IF(L18="","",VLOOKUP(L18,Bewertungsoptionen!$A$56:$B$57,2,FALSE))</f>
        <v>1</v>
      </c>
      <c r="Y18" s="20">
        <f>IF(M18="","",VLOOKUP(M18,Bewertungsoptionen!$A$61:$B$64,2,FALSE))</f>
        <v>3</v>
      </c>
      <c r="Z18" s="20">
        <f>IF(N18="","",VLOOKUP(N18,Bewertungsoptionen!$A$68:$B$71,2,FALSE))</f>
        <v>1</v>
      </c>
      <c r="AA18" s="21">
        <f t="shared" si="2"/>
        <v>5</v>
      </c>
      <c r="AB18" s="15"/>
    </row>
    <row r="19" spans="1:28" thickTop="1" thickBot="1" x14ac:dyDescent="0.3">
      <c r="A19" s="4">
        <f t="shared" si="3"/>
        <v>16</v>
      </c>
      <c r="B19" s="45" t="s">
        <v>34</v>
      </c>
      <c r="C19" s="45" t="s">
        <v>144</v>
      </c>
      <c r="D19" s="46" t="s">
        <v>8</v>
      </c>
      <c r="E19" s="45"/>
      <c r="F19" s="45"/>
      <c r="G19" s="46" t="s">
        <v>8</v>
      </c>
      <c r="H19" s="45"/>
      <c r="I19" s="45"/>
      <c r="J19" s="45"/>
      <c r="K19" s="46" t="s">
        <v>8</v>
      </c>
      <c r="L19" s="45"/>
      <c r="M19" s="45" t="s">
        <v>52</v>
      </c>
      <c r="N19" s="45" t="s">
        <v>42</v>
      </c>
      <c r="O19" s="46" t="s">
        <v>8</v>
      </c>
      <c r="P19" s="20" t="str">
        <f>IF(B19="","",VLOOKUP(B19,Bewertungsoptionen!$A$4:$B$7,2,FALSE))</f>
        <v>D</v>
      </c>
      <c r="Q19" s="20" t="str">
        <f>IF(E19="","",VLOOKUP(E19,Bewertungsoptionen!$A$13:$B$22,2,FALSE))</f>
        <v/>
      </c>
      <c r="R19" s="20" t="str">
        <f>IF(F19="","",VLOOKUP(F19,Bewertungsoptionen!$A$26:$B$30,2,FALSE))</f>
        <v/>
      </c>
      <c r="S19" s="21">
        <f t="shared" si="0"/>
        <v>0</v>
      </c>
      <c r="T19" s="20" t="str">
        <f>IF(H19="","",VLOOKUP(H19,Bewertungsoptionen!$A$36:$B$38,2,FALSE))</f>
        <v/>
      </c>
      <c r="U19" s="20" t="str">
        <f>IF(I19="","",VLOOKUP(I19,Bewertungsoptionen!$A$42:$B$44,2,FALSE))</f>
        <v/>
      </c>
      <c r="V19" s="20" t="str">
        <f>IF(J19="","",VLOOKUP(J19,Bewertungsoptionen!$A$48:$B$50,2,FALSE))</f>
        <v/>
      </c>
      <c r="W19" s="21">
        <f t="shared" si="1"/>
        <v>0</v>
      </c>
      <c r="X19" s="20" t="str">
        <f>IF(L19="","",VLOOKUP(L19,Bewertungsoptionen!$A$56:$B$57,2,FALSE))</f>
        <v/>
      </c>
      <c r="Y19" s="20">
        <f>IF(M19="","",VLOOKUP(M19,Bewertungsoptionen!$A$61:$B$64,2,FALSE))</f>
        <v>3</v>
      </c>
      <c r="Z19" s="20">
        <f>IF(N19="","",VLOOKUP(N19,Bewertungsoptionen!$A$68:$B$71,2,FALSE))</f>
        <v>0</v>
      </c>
      <c r="AA19" s="21">
        <f t="shared" si="2"/>
        <v>3</v>
      </c>
      <c r="AB19" s="15"/>
    </row>
    <row r="20" spans="1:28" thickTop="1" thickBot="1" x14ac:dyDescent="0.3">
      <c r="A20" s="4">
        <f t="shared" si="3"/>
        <v>17</v>
      </c>
      <c r="B20" s="45" t="s">
        <v>34</v>
      </c>
      <c r="C20" s="45" t="s">
        <v>145</v>
      </c>
      <c r="D20" s="46" t="s">
        <v>8</v>
      </c>
      <c r="E20" s="45"/>
      <c r="F20" s="45"/>
      <c r="G20" s="46" t="s">
        <v>8</v>
      </c>
      <c r="H20" s="45"/>
      <c r="I20" s="45"/>
      <c r="J20" s="45"/>
      <c r="K20" s="46" t="s">
        <v>8</v>
      </c>
      <c r="L20" s="45"/>
      <c r="M20" s="45" t="s">
        <v>50</v>
      </c>
      <c r="N20" s="45" t="s">
        <v>43</v>
      </c>
      <c r="O20" s="46" t="s">
        <v>8</v>
      </c>
      <c r="P20" s="20" t="str">
        <f>IF(B20="","",VLOOKUP(B20,Bewertungsoptionen!$A$4:$B$7,2,FALSE))</f>
        <v>D</v>
      </c>
      <c r="Q20" s="20" t="str">
        <f>IF(E20="","",VLOOKUP(E20,Bewertungsoptionen!$A$13:$B$22,2,FALSE))</f>
        <v/>
      </c>
      <c r="R20" s="20" t="str">
        <f>IF(F20="","",VLOOKUP(F20,Bewertungsoptionen!$A$26:$B$30,2,FALSE))</f>
        <v/>
      </c>
      <c r="S20" s="21">
        <f t="shared" si="0"/>
        <v>0</v>
      </c>
      <c r="T20" s="20" t="str">
        <f>IF(H20="","",VLOOKUP(H20,Bewertungsoptionen!$A$36:$B$38,2,FALSE))</f>
        <v/>
      </c>
      <c r="U20" s="20" t="str">
        <f>IF(I20="","",VLOOKUP(I20,Bewertungsoptionen!$A$42:$B$44,2,FALSE))</f>
        <v/>
      </c>
      <c r="V20" s="20" t="str">
        <f>IF(J20="","",VLOOKUP(J20,Bewertungsoptionen!$A$48:$B$50,2,FALSE))</f>
        <v/>
      </c>
      <c r="W20" s="21">
        <f t="shared" si="1"/>
        <v>0</v>
      </c>
      <c r="X20" s="20" t="str">
        <f>IF(L20="","",VLOOKUP(L20,Bewertungsoptionen!$A$56:$B$57,2,FALSE))</f>
        <v/>
      </c>
      <c r="Y20" s="20">
        <f>IF(M20="","",VLOOKUP(M20,Bewertungsoptionen!$A$61:$B$64,2,FALSE))</f>
        <v>1</v>
      </c>
      <c r="Z20" s="20">
        <f>IF(N20="","",VLOOKUP(N20,Bewertungsoptionen!$A$68:$B$71,2,FALSE))</f>
        <v>1</v>
      </c>
      <c r="AA20" s="21">
        <f t="shared" si="2"/>
        <v>2</v>
      </c>
      <c r="AB20" s="15"/>
    </row>
    <row r="21" spans="1:28" thickTop="1" thickBot="1" x14ac:dyDescent="0.3">
      <c r="A21" s="4">
        <f t="shared" si="3"/>
        <v>18</v>
      </c>
      <c r="B21" s="45" t="s">
        <v>2</v>
      </c>
      <c r="C21" s="45" t="s">
        <v>146</v>
      </c>
      <c r="D21" s="46" t="s">
        <v>8</v>
      </c>
      <c r="E21" s="45" t="s">
        <v>97</v>
      </c>
      <c r="F21" s="45" t="s">
        <v>57</v>
      </c>
      <c r="G21" s="46" t="s">
        <v>8</v>
      </c>
      <c r="H21" s="45" t="s">
        <v>27</v>
      </c>
      <c r="I21" s="45" t="s">
        <v>30</v>
      </c>
      <c r="J21" s="45" t="s">
        <v>33</v>
      </c>
      <c r="K21" s="46" t="s">
        <v>8</v>
      </c>
      <c r="L21" s="45" t="s">
        <v>37</v>
      </c>
      <c r="M21" s="45" t="s">
        <v>51</v>
      </c>
      <c r="N21" s="45" t="s">
        <v>42</v>
      </c>
      <c r="O21" s="46" t="s">
        <v>8</v>
      </c>
      <c r="P21" s="20" t="str">
        <f>IF(B21="","",VLOOKUP(B21,Bewertungsoptionen!$A$4:$B$7,2,FALSE))</f>
        <v>Ö</v>
      </c>
      <c r="Q21" s="20">
        <f>IF(E21="","",VLOOKUP(E21,Bewertungsoptionen!$A$13:$B$22,2,FALSE))</f>
        <v>6</v>
      </c>
      <c r="R21" s="20">
        <f>IF(F21="","",VLOOKUP(F21,Bewertungsoptionen!$A$26:$B$30,2,FALSE))</f>
        <v>1</v>
      </c>
      <c r="S21" s="21">
        <f t="shared" si="0"/>
        <v>7</v>
      </c>
      <c r="T21" s="20">
        <f>IF(H21="","",VLOOKUP(H21,Bewertungsoptionen!$A$36:$B$38,2,FALSE))</f>
        <v>1</v>
      </c>
      <c r="U21" s="20">
        <f>IF(I21="","",VLOOKUP(I21,Bewertungsoptionen!$A$42:$B$44,2,FALSE))</f>
        <v>1</v>
      </c>
      <c r="V21" s="20">
        <f>IF(J21="","",VLOOKUP(J21,Bewertungsoptionen!$A$48:$B$50,2,FALSE))</f>
        <v>1</v>
      </c>
      <c r="W21" s="21">
        <f t="shared" si="1"/>
        <v>3</v>
      </c>
      <c r="X21" s="20">
        <f>IF(L21="","",VLOOKUP(L21,Bewertungsoptionen!$A$56:$B$57,2,FALSE))</f>
        <v>1</v>
      </c>
      <c r="Y21" s="20">
        <f>IF(M21="","",VLOOKUP(M21,Bewertungsoptionen!$A$61:$B$64,2,FALSE))</f>
        <v>2</v>
      </c>
      <c r="Z21" s="20">
        <f>IF(N21="","",VLOOKUP(N21,Bewertungsoptionen!$A$68:$B$71,2,FALSE))</f>
        <v>0</v>
      </c>
      <c r="AA21" s="21">
        <f t="shared" si="2"/>
        <v>3</v>
      </c>
      <c r="AB21" s="15"/>
    </row>
    <row r="22" spans="1:28" thickTop="1" thickBot="1" x14ac:dyDescent="0.3">
      <c r="A22" s="4">
        <f t="shared" si="3"/>
        <v>19</v>
      </c>
      <c r="B22" s="45" t="s">
        <v>34</v>
      </c>
      <c r="C22" s="45" t="s">
        <v>147</v>
      </c>
      <c r="D22" s="46" t="s">
        <v>8</v>
      </c>
      <c r="E22" s="45"/>
      <c r="F22" s="45"/>
      <c r="G22" s="46" t="s">
        <v>8</v>
      </c>
      <c r="H22" s="45"/>
      <c r="I22" s="45"/>
      <c r="J22" s="45"/>
      <c r="K22" s="46" t="s">
        <v>8</v>
      </c>
      <c r="L22" s="45"/>
      <c r="M22" s="45" t="s">
        <v>50</v>
      </c>
      <c r="N22" s="45" t="s">
        <v>42</v>
      </c>
      <c r="O22" s="46" t="s">
        <v>8</v>
      </c>
      <c r="P22" s="20" t="str">
        <f>IF(B22="","",VLOOKUP(B22,Bewertungsoptionen!$A$4:$B$7,2,FALSE))</f>
        <v>D</v>
      </c>
      <c r="Q22" s="20" t="str">
        <f>IF(E22="","",VLOOKUP(E22,Bewertungsoptionen!$A$13:$B$22,2,FALSE))</f>
        <v/>
      </c>
      <c r="R22" s="20" t="str">
        <f>IF(F22="","",VLOOKUP(F22,Bewertungsoptionen!$A$26:$B$30,2,FALSE))</f>
        <v/>
      </c>
      <c r="S22" s="21">
        <f t="shared" si="0"/>
        <v>0</v>
      </c>
      <c r="T22" s="20" t="str">
        <f>IF(H22="","",VLOOKUP(H22,Bewertungsoptionen!$A$36:$B$38,2,FALSE))</f>
        <v/>
      </c>
      <c r="U22" s="20" t="str">
        <f>IF(I22="","",VLOOKUP(I22,Bewertungsoptionen!$A$42:$B$44,2,FALSE))</f>
        <v/>
      </c>
      <c r="V22" s="20" t="str">
        <f>IF(J22="","",VLOOKUP(J22,Bewertungsoptionen!$A$48:$B$50,2,FALSE))</f>
        <v/>
      </c>
      <c r="W22" s="21">
        <f t="shared" si="1"/>
        <v>0</v>
      </c>
      <c r="X22" s="20" t="str">
        <f>IF(L22="","",VLOOKUP(L22,Bewertungsoptionen!$A$56:$B$57,2,FALSE))</f>
        <v/>
      </c>
      <c r="Y22" s="20">
        <f>IF(M22="","",VLOOKUP(M22,Bewertungsoptionen!$A$61:$B$64,2,FALSE))</f>
        <v>1</v>
      </c>
      <c r="Z22" s="20">
        <f>IF(N22="","",VLOOKUP(N22,Bewertungsoptionen!$A$68:$B$71,2,FALSE))</f>
        <v>0</v>
      </c>
      <c r="AA22" s="21">
        <f t="shared" si="2"/>
        <v>1</v>
      </c>
      <c r="AB22" s="15"/>
    </row>
    <row r="23" spans="1:28" thickTop="1" thickBot="1" x14ac:dyDescent="0.3">
      <c r="A23" s="4">
        <f t="shared" si="3"/>
        <v>20</v>
      </c>
      <c r="B23" s="45" t="s">
        <v>3</v>
      </c>
      <c r="C23" s="45" t="s">
        <v>148</v>
      </c>
      <c r="D23" s="46" t="s">
        <v>8</v>
      </c>
      <c r="E23" s="45" t="s">
        <v>93</v>
      </c>
      <c r="F23" s="45" t="s">
        <v>58</v>
      </c>
      <c r="G23" s="46" t="s">
        <v>8</v>
      </c>
      <c r="H23" s="45" t="s">
        <v>27</v>
      </c>
      <c r="I23" s="45" t="s">
        <v>29</v>
      </c>
      <c r="J23" s="45" t="s">
        <v>32</v>
      </c>
      <c r="K23" s="46" t="s">
        <v>8</v>
      </c>
      <c r="L23" s="45" t="s">
        <v>37</v>
      </c>
      <c r="M23" s="45" t="s">
        <v>52</v>
      </c>
      <c r="N23" s="45" t="s">
        <v>42</v>
      </c>
      <c r="O23" s="46" t="s">
        <v>8</v>
      </c>
      <c r="P23" s="20" t="str">
        <f>IF(B23="","",VLOOKUP(B23,Bewertungsoptionen!$A$4:$B$7,2,FALSE))</f>
        <v>W</v>
      </c>
      <c r="Q23" s="20">
        <f>IF(E23="","",VLOOKUP(E23,Bewertungsoptionen!$A$13:$B$22,2,FALSE))</f>
        <v>2</v>
      </c>
      <c r="R23" s="20">
        <f>IF(F23="","",VLOOKUP(F23,Bewertungsoptionen!$A$26:$B$30,2,FALSE))</f>
        <v>2</v>
      </c>
      <c r="S23" s="21">
        <f t="shared" si="0"/>
        <v>4</v>
      </c>
      <c r="T23" s="20">
        <f>IF(H23="","",VLOOKUP(H23,Bewertungsoptionen!$A$36:$B$38,2,FALSE))</f>
        <v>1</v>
      </c>
      <c r="U23" s="20">
        <f>IF(I23="","",VLOOKUP(I23,Bewertungsoptionen!$A$42:$B$44,2,FALSE))</f>
        <v>0</v>
      </c>
      <c r="V23" s="20">
        <f>IF(J23="","",VLOOKUP(J23,Bewertungsoptionen!$A$48:$B$50,2,FALSE))</f>
        <v>0</v>
      </c>
      <c r="W23" s="21">
        <f t="shared" si="1"/>
        <v>1</v>
      </c>
      <c r="X23" s="20">
        <f>IF(L23="","",VLOOKUP(L23,Bewertungsoptionen!$A$56:$B$57,2,FALSE))</f>
        <v>1</v>
      </c>
      <c r="Y23" s="20">
        <f>IF(M23="","",VLOOKUP(M23,Bewertungsoptionen!$A$61:$B$64,2,FALSE))</f>
        <v>3</v>
      </c>
      <c r="Z23" s="20">
        <f>IF(N23="","",VLOOKUP(N23,Bewertungsoptionen!$A$68:$B$71,2,FALSE))</f>
        <v>0</v>
      </c>
      <c r="AA23" s="21">
        <f t="shared" si="2"/>
        <v>4</v>
      </c>
      <c r="AB23" s="15"/>
    </row>
    <row r="24" spans="1:28" thickTop="1" thickBot="1" x14ac:dyDescent="0.3">
      <c r="A24" s="4">
        <f t="shared" si="3"/>
        <v>21</v>
      </c>
      <c r="B24" s="45" t="s">
        <v>3</v>
      </c>
      <c r="C24" s="45" t="s">
        <v>149</v>
      </c>
      <c r="D24" s="46" t="s">
        <v>8</v>
      </c>
      <c r="E24" s="45" t="s">
        <v>93</v>
      </c>
      <c r="F24" s="45" t="s">
        <v>58</v>
      </c>
      <c r="G24" s="46" t="s">
        <v>8</v>
      </c>
      <c r="H24" s="45" t="s">
        <v>27</v>
      </c>
      <c r="I24" s="45" t="s">
        <v>29</v>
      </c>
      <c r="J24" s="45" t="s">
        <v>32</v>
      </c>
      <c r="K24" s="46" t="s">
        <v>8</v>
      </c>
      <c r="L24" s="45" t="s">
        <v>37</v>
      </c>
      <c r="M24" s="45" t="s">
        <v>52</v>
      </c>
      <c r="N24" s="45" t="s">
        <v>42</v>
      </c>
      <c r="O24" s="46" t="s">
        <v>8</v>
      </c>
      <c r="P24" s="20" t="str">
        <f>IF(B24="","",VLOOKUP(B24,Bewertungsoptionen!$A$4:$B$7,2,FALSE))</f>
        <v>W</v>
      </c>
      <c r="Q24" s="20">
        <f>IF(E24="","",VLOOKUP(E24,Bewertungsoptionen!$A$13:$B$22,2,FALSE))</f>
        <v>2</v>
      </c>
      <c r="R24" s="20">
        <f>IF(F24="","",VLOOKUP(F24,Bewertungsoptionen!$A$26:$B$30,2,FALSE))</f>
        <v>2</v>
      </c>
      <c r="S24" s="21">
        <f t="shared" si="0"/>
        <v>4</v>
      </c>
      <c r="T24" s="20">
        <f>IF(H24="","",VLOOKUP(H24,Bewertungsoptionen!$A$36:$B$38,2,FALSE))</f>
        <v>1</v>
      </c>
      <c r="U24" s="20">
        <f>IF(I24="","",VLOOKUP(I24,Bewertungsoptionen!$A$42:$B$44,2,FALSE))</f>
        <v>0</v>
      </c>
      <c r="V24" s="20">
        <f>IF(J24="","",VLOOKUP(J24,Bewertungsoptionen!$A$48:$B$50,2,FALSE))</f>
        <v>0</v>
      </c>
      <c r="W24" s="21">
        <f t="shared" si="1"/>
        <v>1</v>
      </c>
      <c r="X24" s="20">
        <f>IF(L24="","",VLOOKUP(L24,Bewertungsoptionen!$A$56:$B$57,2,FALSE))</f>
        <v>1</v>
      </c>
      <c r="Y24" s="20">
        <f>IF(M24="","",VLOOKUP(M24,Bewertungsoptionen!$A$61:$B$64,2,FALSE))</f>
        <v>3</v>
      </c>
      <c r="Z24" s="20">
        <f>IF(N24="","",VLOOKUP(N24,Bewertungsoptionen!$A$68:$B$71,2,FALSE))</f>
        <v>0</v>
      </c>
      <c r="AA24" s="21">
        <f t="shared" si="2"/>
        <v>4</v>
      </c>
      <c r="AB24" s="15"/>
    </row>
    <row r="25" spans="1:28" thickTop="1" thickBot="1" x14ac:dyDescent="0.3">
      <c r="A25" s="4">
        <f t="shared" si="3"/>
        <v>22</v>
      </c>
      <c r="B25" s="45" t="s">
        <v>1</v>
      </c>
      <c r="C25" s="45" t="s">
        <v>150</v>
      </c>
      <c r="D25" s="46" t="s">
        <v>8</v>
      </c>
      <c r="E25" s="45" t="s">
        <v>94</v>
      </c>
      <c r="F25" s="45" t="s">
        <v>57</v>
      </c>
      <c r="G25" s="46" t="s">
        <v>8</v>
      </c>
      <c r="H25" s="45" t="s">
        <v>27</v>
      </c>
      <c r="I25" s="45" t="s">
        <v>29</v>
      </c>
      <c r="J25" s="45" t="s">
        <v>32</v>
      </c>
      <c r="K25" s="46" t="s">
        <v>8</v>
      </c>
      <c r="L25" s="45" t="s">
        <v>37</v>
      </c>
      <c r="M25" s="45" t="s">
        <v>50</v>
      </c>
      <c r="N25" s="45" t="s">
        <v>43</v>
      </c>
      <c r="O25" s="46" t="s">
        <v>8</v>
      </c>
      <c r="P25" s="20" t="str">
        <f>IF(B25="","",VLOOKUP(B25,Bewertungsoptionen!$A$4:$B$7,2,FALSE))</f>
        <v>G</v>
      </c>
      <c r="Q25" s="20">
        <f>IF(E25="","",VLOOKUP(E25,Bewertungsoptionen!$A$13:$B$22,2,FALSE))</f>
        <v>3</v>
      </c>
      <c r="R25" s="20">
        <f>IF(F25="","",VLOOKUP(F25,Bewertungsoptionen!$A$26:$B$30,2,FALSE))</f>
        <v>1</v>
      </c>
      <c r="S25" s="21">
        <f t="shared" si="0"/>
        <v>4</v>
      </c>
      <c r="T25" s="20">
        <f>IF(H25="","",VLOOKUP(H25,Bewertungsoptionen!$A$36:$B$38,2,FALSE))</f>
        <v>1</v>
      </c>
      <c r="U25" s="20">
        <f>IF(I25="","",VLOOKUP(I25,Bewertungsoptionen!$A$42:$B$44,2,FALSE))</f>
        <v>0</v>
      </c>
      <c r="V25" s="20">
        <f>IF(J25="","",VLOOKUP(J25,Bewertungsoptionen!$A$48:$B$50,2,FALSE))</f>
        <v>0</v>
      </c>
      <c r="W25" s="21">
        <f t="shared" si="1"/>
        <v>1</v>
      </c>
      <c r="X25" s="20">
        <f>IF(L25="","",VLOOKUP(L25,Bewertungsoptionen!$A$56:$B$57,2,FALSE))</f>
        <v>1</v>
      </c>
      <c r="Y25" s="20">
        <f>IF(M25="","",VLOOKUP(M25,Bewertungsoptionen!$A$61:$B$64,2,FALSE))</f>
        <v>1</v>
      </c>
      <c r="Z25" s="20">
        <f>IF(N25="","",VLOOKUP(N25,Bewertungsoptionen!$A$68:$B$71,2,FALSE))</f>
        <v>1</v>
      </c>
      <c r="AA25" s="21">
        <f t="shared" si="2"/>
        <v>3</v>
      </c>
      <c r="AB25" s="15"/>
    </row>
    <row r="26" spans="1:28" thickTop="1" thickBot="1" x14ac:dyDescent="0.3">
      <c r="A26" s="4">
        <f t="shared" si="3"/>
        <v>23</v>
      </c>
      <c r="B26" s="45" t="s">
        <v>34</v>
      </c>
      <c r="C26" s="45" t="s">
        <v>151</v>
      </c>
      <c r="D26" s="46" t="s">
        <v>8</v>
      </c>
      <c r="E26" s="45"/>
      <c r="F26" s="45"/>
      <c r="G26" s="46" t="s">
        <v>8</v>
      </c>
      <c r="H26" s="45"/>
      <c r="I26" s="45"/>
      <c r="J26" s="45"/>
      <c r="K26" s="46" t="s">
        <v>8</v>
      </c>
      <c r="L26" s="45"/>
      <c r="M26" s="45" t="s">
        <v>50</v>
      </c>
      <c r="N26" s="45" t="s">
        <v>43</v>
      </c>
      <c r="O26" s="46" t="s">
        <v>8</v>
      </c>
      <c r="P26" s="20" t="str">
        <f>IF(B26="","",VLOOKUP(B26,Bewertungsoptionen!$A$4:$B$7,2,FALSE))</f>
        <v>D</v>
      </c>
      <c r="Q26" s="20" t="str">
        <f>IF(E26="","",VLOOKUP(E26,Bewertungsoptionen!$A$13:$B$22,2,FALSE))</f>
        <v/>
      </c>
      <c r="R26" s="20" t="str">
        <f>IF(F26="","",VLOOKUP(F26,Bewertungsoptionen!$A$26:$B$30,2,FALSE))</f>
        <v/>
      </c>
      <c r="S26" s="21">
        <f t="shared" si="0"/>
        <v>0</v>
      </c>
      <c r="T26" s="20" t="str">
        <f>IF(H26="","",VLOOKUP(H26,Bewertungsoptionen!$A$36:$B$38,2,FALSE))</f>
        <v/>
      </c>
      <c r="U26" s="20" t="str">
        <f>IF(I26="","",VLOOKUP(I26,Bewertungsoptionen!$A$42:$B$44,2,FALSE))</f>
        <v/>
      </c>
      <c r="V26" s="20" t="str">
        <f>IF(J26="","",VLOOKUP(J26,Bewertungsoptionen!$A$48:$B$50,2,FALSE))</f>
        <v/>
      </c>
      <c r="W26" s="21">
        <f t="shared" si="1"/>
        <v>0</v>
      </c>
      <c r="X26" s="20" t="str">
        <f>IF(L26="","",VLOOKUP(L26,Bewertungsoptionen!$A$56:$B$57,2,FALSE))</f>
        <v/>
      </c>
      <c r="Y26" s="20">
        <f>IF(M26="","",VLOOKUP(M26,Bewertungsoptionen!$A$61:$B$64,2,FALSE))</f>
        <v>1</v>
      </c>
      <c r="Z26" s="20">
        <f>IF(N26="","",VLOOKUP(N26,Bewertungsoptionen!$A$68:$B$71,2,FALSE))</f>
        <v>1</v>
      </c>
      <c r="AA26" s="21">
        <f t="shared" si="2"/>
        <v>2</v>
      </c>
      <c r="AB26" s="15"/>
    </row>
    <row r="27" spans="1:28" thickTop="1" thickBot="1" x14ac:dyDescent="0.3">
      <c r="A27" s="4">
        <f t="shared" si="3"/>
        <v>24</v>
      </c>
      <c r="B27" s="45" t="s">
        <v>1</v>
      </c>
      <c r="C27" s="45" t="s">
        <v>152</v>
      </c>
      <c r="D27" s="46" t="s">
        <v>8</v>
      </c>
      <c r="E27" s="45" t="s">
        <v>94</v>
      </c>
      <c r="F27" s="45" t="s">
        <v>57</v>
      </c>
      <c r="G27" s="46" t="s">
        <v>8</v>
      </c>
      <c r="H27" s="45" t="s">
        <v>26</v>
      </c>
      <c r="I27" s="45" t="s">
        <v>29</v>
      </c>
      <c r="J27" s="45" t="s">
        <v>32</v>
      </c>
      <c r="K27" s="46" t="s">
        <v>8</v>
      </c>
      <c r="L27" s="45" t="s">
        <v>37</v>
      </c>
      <c r="M27" s="45" t="s">
        <v>51</v>
      </c>
      <c r="N27" s="45" t="s">
        <v>42</v>
      </c>
      <c r="O27" s="46" t="s">
        <v>8</v>
      </c>
      <c r="P27" s="20" t="str">
        <f>IF(B27="","",VLOOKUP(B27,Bewertungsoptionen!$A$4:$B$7,2,FALSE))</f>
        <v>G</v>
      </c>
      <c r="Q27" s="20">
        <f>IF(E27="","",VLOOKUP(E27,Bewertungsoptionen!$A$13:$B$22,2,FALSE))</f>
        <v>3</v>
      </c>
      <c r="R27" s="20">
        <f>IF(F27="","",VLOOKUP(F27,Bewertungsoptionen!$A$26:$B$30,2,FALSE))</f>
        <v>1</v>
      </c>
      <c r="S27" s="21">
        <f t="shared" si="0"/>
        <v>4</v>
      </c>
      <c r="T27" s="20">
        <f>IF(H27="","",VLOOKUP(H27,Bewertungsoptionen!$A$36:$B$38,2,FALSE))</f>
        <v>0</v>
      </c>
      <c r="U27" s="20">
        <f>IF(I27="","",VLOOKUP(I27,Bewertungsoptionen!$A$42:$B$44,2,FALSE))</f>
        <v>0</v>
      </c>
      <c r="V27" s="20">
        <f>IF(J27="","",VLOOKUP(J27,Bewertungsoptionen!$A$48:$B$50,2,FALSE))</f>
        <v>0</v>
      </c>
      <c r="W27" s="21">
        <f t="shared" si="1"/>
        <v>0</v>
      </c>
      <c r="X27" s="20">
        <f>IF(L27="","",VLOOKUP(L27,Bewertungsoptionen!$A$56:$B$57,2,FALSE))</f>
        <v>1</v>
      </c>
      <c r="Y27" s="20">
        <f>IF(M27="","",VLOOKUP(M27,Bewertungsoptionen!$A$61:$B$64,2,FALSE))</f>
        <v>2</v>
      </c>
      <c r="Z27" s="20">
        <f>IF(N27="","",VLOOKUP(N27,Bewertungsoptionen!$A$68:$B$71,2,FALSE))</f>
        <v>0</v>
      </c>
      <c r="AA27" s="21">
        <f t="shared" si="2"/>
        <v>3</v>
      </c>
      <c r="AB27" s="15"/>
    </row>
    <row r="28" spans="1:28" thickTop="1" thickBot="1" x14ac:dyDescent="0.3">
      <c r="A28" s="4">
        <f t="shared" si="3"/>
        <v>25</v>
      </c>
      <c r="B28" s="45" t="s">
        <v>1</v>
      </c>
      <c r="C28" s="45" t="s">
        <v>153</v>
      </c>
      <c r="D28" s="46" t="s">
        <v>8</v>
      </c>
      <c r="E28" s="45" t="s">
        <v>92</v>
      </c>
      <c r="F28" s="45" t="s">
        <v>56</v>
      </c>
      <c r="G28" s="46" t="s">
        <v>8</v>
      </c>
      <c r="H28" s="45"/>
      <c r="I28" s="45"/>
      <c r="J28" s="45"/>
      <c r="K28" s="46" t="s">
        <v>8</v>
      </c>
      <c r="L28" s="45" t="s">
        <v>37</v>
      </c>
      <c r="M28" s="45" t="s">
        <v>51</v>
      </c>
      <c r="N28" s="45" t="s">
        <v>42</v>
      </c>
      <c r="O28" s="46" t="s">
        <v>8</v>
      </c>
      <c r="P28" s="20" t="str">
        <f>IF(B28="","",VLOOKUP(B28,Bewertungsoptionen!$A$4:$B$7,2,FALSE))</f>
        <v>G</v>
      </c>
      <c r="Q28" s="20">
        <f>IF(E28="","",VLOOKUP(E28,Bewertungsoptionen!$A$13:$B$22,2,FALSE))</f>
        <v>1</v>
      </c>
      <c r="R28" s="20">
        <f>IF(F28="","",VLOOKUP(F28,Bewertungsoptionen!$A$26:$B$30,2,FALSE))</f>
        <v>0</v>
      </c>
      <c r="S28" s="21">
        <f t="shared" si="0"/>
        <v>1</v>
      </c>
      <c r="T28" s="20" t="str">
        <f>IF(H28="","",VLOOKUP(H28,Bewertungsoptionen!$A$36:$B$38,2,FALSE))</f>
        <v/>
      </c>
      <c r="U28" s="20" t="str">
        <f>IF(I28="","",VLOOKUP(I28,Bewertungsoptionen!$A$42:$B$44,2,FALSE))</f>
        <v/>
      </c>
      <c r="V28" s="20" t="str">
        <f>IF(J28="","",VLOOKUP(J28,Bewertungsoptionen!$A$48:$B$50,2,FALSE))</f>
        <v/>
      </c>
      <c r="W28" s="21">
        <f t="shared" si="1"/>
        <v>0</v>
      </c>
      <c r="X28" s="20">
        <f>IF(L28="","",VLOOKUP(L28,Bewertungsoptionen!$A$56:$B$57,2,FALSE))</f>
        <v>1</v>
      </c>
      <c r="Y28" s="20">
        <f>IF(M28="","",VLOOKUP(M28,Bewertungsoptionen!$A$61:$B$64,2,FALSE))</f>
        <v>2</v>
      </c>
      <c r="Z28" s="20">
        <f>IF(N28="","",VLOOKUP(N28,Bewertungsoptionen!$A$68:$B$71,2,FALSE))</f>
        <v>0</v>
      </c>
      <c r="AA28" s="21">
        <f t="shared" si="2"/>
        <v>3</v>
      </c>
      <c r="AB28" s="15"/>
    </row>
    <row r="29" spans="1:28" thickTop="1" thickBot="1" x14ac:dyDescent="0.3">
      <c r="A29" s="4">
        <f t="shared" si="3"/>
        <v>26</v>
      </c>
      <c r="B29" s="45" t="s">
        <v>1</v>
      </c>
      <c r="C29" s="45" t="s">
        <v>154</v>
      </c>
      <c r="D29" s="46" t="s">
        <v>8</v>
      </c>
      <c r="E29" s="45" t="s">
        <v>94</v>
      </c>
      <c r="F29" s="45" t="s">
        <v>60</v>
      </c>
      <c r="G29" s="46" t="s">
        <v>8</v>
      </c>
      <c r="H29" s="45" t="s">
        <v>27</v>
      </c>
      <c r="I29" s="45" t="s">
        <v>31</v>
      </c>
      <c r="J29" s="45" t="s">
        <v>32</v>
      </c>
      <c r="K29" s="46" t="s">
        <v>8</v>
      </c>
      <c r="L29" s="45" t="s">
        <v>37</v>
      </c>
      <c r="M29" s="45" t="s">
        <v>51</v>
      </c>
      <c r="N29" s="45" t="s">
        <v>42</v>
      </c>
      <c r="O29" s="46" t="s">
        <v>8</v>
      </c>
      <c r="P29" s="20" t="str">
        <f>IF(B29="","",VLOOKUP(B29,Bewertungsoptionen!$A$4:$B$7,2,FALSE))</f>
        <v>G</v>
      </c>
      <c r="Q29" s="20">
        <f>IF(E29="","",VLOOKUP(E29,Bewertungsoptionen!$A$13:$B$22,2,FALSE))</f>
        <v>3</v>
      </c>
      <c r="R29" s="20">
        <f>IF(F29="","",VLOOKUP(F29,Bewertungsoptionen!$A$26:$B$30,2,FALSE))</f>
        <v>4</v>
      </c>
      <c r="S29" s="21">
        <f t="shared" si="0"/>
        <v>7</v>
      </c>
      <c r="T29" s="20">
        <f>IF(H29="","",VLOOKUP(H29,Bewertungsoptionen!$A$36:$B$38,2,FALSE))</f>
        <v>1</v>
      </c>
      <c r="U29" s="20">
        <f>IF(I29="","",VLOOKUP(I29,Bewertungsoptionen!$A$42:$B$44,2,FALSE))</f>
        <v>2</v>
      </c>
      <c r="V29" s="20">
        <f>IF(J29="","",VLOOKUP(J29,Bewertungsoptionen!$A$48:$B$50,2,FALSE))</f>
        <v>0</v>
      </c>
      <c r="W29" s="21">
        <f t="shared" si="1"/>
        <v>3</v>
      </c>
      <c r="X29" s="20">
        <f>IF(L29="","",VLOOKUP(L29,Bewertungsoptionen!$A$56:$B$57,2,FALSE))</f>
        <v>1</v>
      </c>
      <c r="Y29" s="20">
        <f>IF(M29="","",VLOOKUP(M29,Bewertungsoptionen!$A$61:$B$64,2,FALSE))</f>
        <v>2</v>
      </c>
      <c r="Z29" s="20">
        <f>IF(N29="","",VLOOKUP(N29,Bewertungsoptionen!$A$68:$B$71,2,FALSE))</f>
        <v>0</v>
      </c>
      <c r="AA29" s="21">
        <f t="shared" si="2"/>
        <v>3</v>
      </c>
      <c r="AB29" s="15"/>
    </row>
    <row r="30" spans="1:28" thickTop="1" thickBot="1" x14ac:dyDescent="0.3">
      <c r="A30" s="4">
        <f t="shared" si="3"/>
        <v>27</v>
      </c>
      <c r="B30" s="45" t="s">
        <v>3</v>
      </c>
      <c r="C30" s="45" t="s">
        <v>155</v>
      </c>
      <c r="D30" s="46" t="s">
        <v>8</v>
      </c>
      <c r="E30" s="45" t="s">
        <v>95</v>
      </c>
      <c r="F30" s="45" t="s">
        <v>57</v>
      </c>
      <c r="G30" s="46" t="s">
        <v>8</v>
      </c>
      <c r="H30" s="45" t="s">
        <v>26</v>
      </c>
      <c r="I30" s="45" t="s">
        <v>29</v>
      </c>
      <c r="J30" s="45" t="s">
        <v>32</v>
      </c>
      <c r="K30" s="46" t="s">
        <v>8</v>
      </c>
      <c r="L30" s="45" t="s">
        <v>37</v>
      </c>
      <c r="M30" s="45" t="s">
        <v>51</v>
      </c>
      <c r="N30" s="45" t="s">
        <v>42</v>
      </c>
      <c r="O30" s="46" t="s">
        <v>8</v>
      </c>
      <c r="P30" s="20" t="str">
        <f>IF(B30="","",VLOOKUP(B30,Bewertungsoptionen!$A$4:$B$7,2,FALSE))</f>
        <v>W</v>
      </c>
      <c r="Q30" s="20">
        <f>IF(E30="","",VLOOKUP(E30,Bewertungsoptionen!$A$13:$B$22,2,FALSE))</f>
        <v>4</v>
      </c>
      <c r="R30" s="20">
        <f>IF(F30="","",VLOOKUP(F30,Bewertungsoptionen!$A$26:$B$30,2,FALSE))</f>
        <v>1</v>
      </c>
      <c r="S30" s="21">
        <f t="shared" si="0"/>
        <v>5</v>
      </c>
      <c r="T30" s="20">
        <f>IF(H30="","",VLOOKUP(H30,Bewertungsoptionen!$A$36:$B$38,2,FALSE))</f>
        <v>0</v>
      </c>
      <c r="U30" s="20">
        <f>IF(I30="","",VLOOKUP(I30,Bewertungsoptionen!$A$42:$B$44,2,FALSE))</f>
        <v>0</v>
      </c>
      <c r="V30" s="20">
        <f>IF(J30="","",VLOOKUP(J30,Bewertungsoptionen!$A$48:$B$50,2,FALSE))</f>
        <v>0</v>
      </c>
      <c r="W30" s="21">
        <f t="shared" si="1"/>
        <v>0</v>
      </c>
      <c r="X30" s="20">
        <f>IF(L30="","",VLOOKUP(L30,Bewertungsoptionen!$A$56:$B$57,2,FALSE))</f>
        <v>1</v>
      </c>
      <c r="Y30" s="20">
        <f>IF(M30="","",VLOOKUP(M30,Bewertungsoptionen!$A$61:$B$64,2,FALSE))</f>
        <v>2</v>
      </c>
      <c r="Z30" s="20">
        <f>IF(N30="","",VLOOKUP(N30,Bewertungsoptionen!$A$68:$B$71,2,FALSE))</f>
        <v>0</v>
      </c>
      <c r="AA30" s="21">
        <f t="shared" si="2"/>
        <v>3</v>
      </c>
      <c r="AB30" s="15"/>
    </row>
    <row r="31" spans="1:28" thickTop="1" thickBot="1" x14ac:dyDescent="0.3">
      <c r="A31" s="4">
        <f t="shared" si="3"/>
        <v>28</v>
      </c>
      <c r="B31" s="45" t="s">
        <v>3</v>
      </c>
      <c r="C31" s="45" t="s">
        <v>156</v>
      </c>
      <c r="D31" s="46" t="s">
        <v>8</v>
      </c>
      <c r="E31" s="45" t="s">
        <v>94</v>
      </c>
      <c r="F31" s="45" t="s">
        <v>57</v>
      </c>
      <c r="G31" s="46" t="s">
        <v>8</v>
      </c>
      <c r="H31" s="45" t="s">
        <v>26</v>
      </c>
      <c r="I31" s="45" t="s">
        <v>29</v>
      </c>
      <c r="J31" s="45" t="s">
        <v>32</v>
      </c>
      <c r="K31" s="46" t="s">
        <v>8</v>
      </c>
      <c r="L31" s="45" t="s">
        <v>37</v>
      </c>
      <c r="M31" s="45" t="s">
        <v>51</v>
      </c>
      <c r="N31" s="45" t="s">
        <v>42</v>
      </c>
      <c r="O31" s="46" t="s">
        <v>8</v>
      </c>
      <c r="P31" s="20" t="str">
        <f>IF(B31="","",VLOOKUP(B31,Bewertungsoptionen!$A$4:$B$7,2,FALSE))</f>
        <v>W</v>
      </c>
      <c r="Q31" s="20">
        <f>IF(E31="","",VLOOKUP(E31,Bewertungsoptionen!$A$13:$B$22,2,FALSE))</f>
        <v>3</v>
      </c>
      <c r="R31" s="20">
        <f>IF(F31="","",VLOOKUP(F31,Bewertungsoptionen!$A$26:$B$30,2,FALSE))</f>
        <v>1</v>
      </c>
      <c r="S31" s="21">
        <f t="shared" si="0"/>
        <v>4</v>
      </c>
      <c r="T31" s="20">
        <f>IF(H31="","",VLOOKUP(H31,Bewertungsoptionen!$A$36:$B$38,2,FALSE))</f>
        <v>0</v>
      </c>
      <c r="U31" s="20">
        <f>IF(I31="","",VLOOKUP(I31,Bewertungsoptionen!$A$42:$B$44,2,FALSE))</f>
        <v>0</v>
      </c>
      <c r="V31" s="20">
        <f>IF(J31="","",VLOOKUP(J31,Bewertungsoptionen!$A$48:$B$50,2,FALSE))</f>
        <v>0</v>
      </c>
      <c r="W31" s="21">
        <f t="shared" si="1"/>
        <v>0</v>
      </c>
      <c r="X31" s="20">
        <f>IF(L31="","",VLOOKUP(L31,Bewertungsoptionen!$A$56:$B$57,2,FALSE))</f>
        <v>1</v>
      </c>
      <c r="Y31" s="20">
        <f>IF(M31="","",VLOOKUP(M31,Bewertungsoptionen!$A$61:$B$64,2,FALSE))</f>
        <v>2</v>
      </c>
      <c r="Z31" s="20">
        <f>IF(N31="","",VLOOKUP(N31,Bewertungsoptionen!$A$68:$B$71,2,FALSE))</f>
        <v>0</v>
      </c>
      <c r="AA31" s="21">
        <f t="shared" si="2"/>
        <v>3</v>
      </c>
      <c r="AB31" s="15"/>
    </row>
    <row r="32" spans="1:28" thickTop="1" thickBot="1" x14ac:dyDescent="0.3">
      <c r="A32" s="4">
        <f t="shared" si="3"/>
        <v>29</v>
      </c>
      <c r="B32" s="45" t="s">
        <v>3</v>
      </c>
      <c r="C32" s="45" t="s">
        <v>159</v>
      </c>
      <c r="D32" s="46" t="s">
        <v>8</v>
      </c>
      <c r="E32" s="45" t="s">
        <v>94</v>
      </c>
      <c r="F32" s="45" t="s">
        <v>57</v>
      </c>
      <c r="G32" s="46" t="s">
        <v>8</v>
      </c>
      <c r="H32" s="45" t="s">
        <v>26</v>
      </c>
      <c r="I32" s="45" t="s">
        <v>29</v>
      </c>
      <c r="J32" s="45" t="s">
        <v>32</v>
      </c>
      <c r="K32" s="46" t="s">
        <v>8</v>
      </c>
      <c r="L32" s="45" t="s">
        <v>37</v>
      </c>
      <c r="M32" s="45" t="s">
        <v>51</v>
      </c>
      <c r="N32" s="45" t="s">
        <v>42</v>
      </c>
      <c r="O32" s="46" t="s">
        <v>8</v>
      </c>
      <c r="P32" s="20" t="str">
        <f>IF(B32="","",VLOOKUP(B32,Bewertungsoptionen!$A$4:$B$7,2,FALSE))</f>
        <v>W</v>
      </c>
      <c r="Q32" s="20">
        <f>IF(E32="","",VLOOKUP(E32,Bewertungsoptionen!$A$13:$B$22,2,FALSE))</f>
        <v>3</v>
      </c>
      <c r="R32" s="20">
        <f>IF(F32="","",VLOOKUP(F32,Bewertungsoptionen!$A$26:$B$30,2,FALSE))</f>
        <v>1</v>
      </c>
      <c r="S32" s="21">
        <f t="shared" si="0"/>
        <v>4</v>
      </c>
      <c r="T32" s="20">
        <f>IF(H32="","",VLOOKUP(H32,Bewertungsoptionen!$A$36:$B$38,2,FALSE))</f>
        <v>0</v>
      </c>
      <c r="U32" s="20">
        <f>IF(I32="","",VLOOKUP(I32,Bewertungsoptionen!$A$42:$B$44,2,FALSE))</f>
        <v>0</v>
      </c>
      <c r="V32" s="20">
        <f>IF(J32="","",VLOOKUP(J32,Bewertungsoptionen!$A$48:$B$50,2,FALSE))</f>
        <v>0</v>
      </c>
      <c r="W32" s="21">
        <f t="shared" si="1"/>
        <v>0</v>
      </c>
      <c r="X32" s="20">
        <f>IF(L32="","",VLOOKUP(L32,Bewertungsoptionen!$A$56:$B$57,2,FALSE))</f>
        <v>1</v>
      </c>
      <c r="Y32" s="20">
        <f>IF(M32="","",VLOOKUP(M32,Bewertungsoptionen!$A$61:$B$64,2,FALSE))</f>
        <v>2</v>
      </c>
      <c r="Z32" s="20">
        <f>IF(N32="","",VLOOKUP(N32,Bewertungsoptionen!$A$68:$B$71,2,FALSE))</f>
        <v>0</v>
      </c>
      <c r="AA32" s="21">
        <f t="shared" si="2"/>
        <v>3</v>
      </c>
      <c r="AB32" s="15"/>
    </row>
    <row r="33" spans="1:28" thickTop="1" thickBot="1" x14ac:dyDescent="0.3">
      <c r="A33" s="4">
        <f t="shared" si="3"/>
        <v>30</v>
      </c>
      <c r="B33" s="45" t="s">
        <v>3</v>
      </c>
      <c r="C33" s="45" t="s">
        <v>158</v>
      </c>
      <c r="D33" s="46" t="s">
        <v>8</v>
      </c>
      <c r="E33" s="45" t="s">
        <v>94</v>
      </c>
      <c r="F33" s="45" t="s">
        <v>57</v>
      </c>
      <c r="G33" s="46" t="s">
        <v>8</v>
      </c>
      <c r="H33" s="45" t="s">
        <v>26</v>
      </c>
      <c r="I33" s="45" t="s">
        <v>29</v>
      </c>
      <c r="J33" s="45" t="s">
        <v>32</v>
      </c>
      <c r="K33" s="46" t="s">
        <v>8</v>
      </c>
      <c r="L33" s="45" t="s">
        <v>37</v>
      </c>
      <c r="M33" s="45" t="s">
        <v>51</v>
      </c>
      <c r="N33" s="45" t="s">
        <v>42</v>
      </c>
      <c r="O33" s="46" t="s">
        <v>8</v>
      </c>
      <c r="P33" s="20" t="str">
        <f>IF(B33="","",VLOOKUP(B33,Bewertungsoptionen!$A$4:$B$7,2,FALSE))</f>
        <v>W</v>
      </c>
      <c r="Q33" s="20">
        <f>IF(E33="","",VLOOKUP(E33,Bewertungsoptionen!$A$13:$B$22,2,FALSE))</f>
        <v>3</v>
      </c>
      <c r="R33" s="20">
        <f>IF(F33="","",VLOOKUP(F33,Bewertungsoptionen!$A$26:$B$30,2,FALSE))</f>
        <v>1</v>
      </c>
      <c r="S33" s="21">
        <f t="shared" si="0"/>
        <v>4</v>
      </c>
      <c r="T33" s="20">
        <f>IF(H33="","",VLOOKUP(H33,Bewertungsoptionen!$A$36:$B$38,2,FALSE))</f>
        <v>0</v>
      </c>
      <c r="U33" s="20">
        <f>IF(I33="","",VLOOKUP(I33,Bewertungsoptionen!$A$42:$B$44,2,FALSE))</f>
        <v>0</v>
      </c>
      <c r="V33" s="20">
        <f>IF(J33="","",VLOOKUP(J33,Bewertungsoptionen!$A$48:$B$50,2,FALSE))</f>
        <v>0</v>
      </c>
      <c r="W33" s="21">
        <f t="shared" si="1"/>
        <v>0</v>
      </c>
      <c r="X33" s="20">
        <f>IF(L33="","",VLOOKUP(L33,Bewertungsoptionen!$A$56:$B$57,2,FALSE))</f>
        <v>1</v>
      </c>
      <c r="Y33" s="20">
        <f>IF(M33="","",VLOOKUP(M33,Bewertungsoptionen!$A$61:$B$64,2,FALSE))</f>
        <v>2</v>
      </c>
      <c r="Z33" s="20">
        <f>IF(N33="","",VLOOKUP(N33,Bewertungsoptionen!$A$68:$B$71,2,FALSE))</f>
        <v>0</v>
      </c>
      <c r="AA33" s="21">
        <f t="shared" si="2"/>
        <v>3</v>
      </c>
      <c r="AB33" s="15"/>
    </row>
    <row r="34" spans="1:28" thickTop="1" thickBot="1" x14ac:dyDescent="0.3">
      <c r="A34" s="4">
        <f t="shared" si="3"/>
        <v>31</v>
      </c>
      <c r="B34" s="45" t="s">
        <v>3</v>
      </c>
      <c r="C34" s="45" t="s">
        <v>157</v>
      </c>
      <c r="D34" s="46" t="s">
        <v>8</v>
      </c>
      <c r="E34" s="45" t="s">
        <v>94</v>
      </c>
      <c r="F34" s="45" t="s">
        <v>57</v>
      </c>
      <c r="G34" s="46" t="s">
        <v>8</v>
      </c>
      <c r="H34" s="45" t="s">
        <v>26</v>
      </c>
      <c r="I34" s="45" t="s">
        <v>29</v>
      </c>
      <c r="J34" s="45" t="s">
        <v>32</v>
      </c>
      <c r="K34" s="46" t="s">
        <v>8</v>
      </c>
      <c r="L34" s="45" t="s">
        <v>37</v>
      </c>
      <c r="M34" s="45" t="s">
        <v>51</v>
      </c>
      <c r="N34" s="45" t="s">
        <v>42</v>
      </c>
      <c r="O34" s="46" t="s">
        <v>8</v>
      </c>
      <c r="P34" s="20" t="str">
        <f>IF(B34="","",VLOOKUP(B34,Bewertungsoptionen!$A$4:$B$7,2,FALSE))</f>
        <v>W</v>
      </c>
      <c r="Q34" s="20">
        <f>IF(E34="","",VLOOKUP(E34,Bewertungsoptionen!$A$13:$B$22,2,FALSE))</f>
        <v>3</v>
      </c>
      <c r="R34" s="20">
        <f>IF(F34="","",VLOOKUP(F34,Bewertungsoptionen!$A$26:$B$30,2,FALSE))</f>
        <v>1</v>
      </c>
      <c r="S34" s="21">
        <f t="shared" si="0"/>
        <v>4</v>
      </c>
      <c r="T34" s="20">
        <f>IF(H34="","",VLOOKUP(H34,Bewertungsoptionen!$A$36:$B$38,2,FALSE))</f>
        <v>0</v>
      </c>
      <c r="U34" s="20">
        <f>IF(I34="","",VLOOKUP(I34,Bewertungsoptionen!$A$42:$B$44,2,FALSE))</f>
        <v>0</v>
      </c>
      <c r="V34" s="20">
        <f>IF(J34="","",VLOOKUP(J34,Bewertungsoptionen!$A$48:$B$50,2,FALSE))</f>
        <v>0</v>
      </c>
      <c r="W34" s="21">
        <f t="shared" si="1"/>
        <v>0</v>
      </c>
      <c r="X34" s="20">
        <f>IF(L34="","",VLOOKUP(L34,Bewertungsoptionen!$A$56:$B$57,2,FALSE))</f>
        <v>1</v>
      </c>
      <c r="Y34" s="20">
        <f>IF(M34="","",VLOOKUP(M34,Bewertungsoptionen!$A$61:$B$64,2,FALSE))</f>
        <v>2</v>
      </c>
      <c r="Z34" s="20">
        <f>IF(N34="","",VLOOKUP(N34,Bewertungsoptionen!$A$68:$B$71,2,FALSE))</f>
        <v>0</v>
      </c>
      <c r="AA34" s="21">
        <f t="shared" si="2"/>
        <v>3</v>
      </c>
    </row>
    <row r="35" spans="1:28" thickTop="1" thickBot="1" x14ac:dyDescent="0.3">
      <c r="A35" s="4">
        <f t="shared" si="3"/>
        <v>32</v>
      </c>
      <c r="B35" s="45" t="s">
        <v>2</v>
      </c>
      <c r="C35" s="45" t="s">
        <v>160</v>
      </c>
      <c r="D35" s="46" t="s">
        <v>8</v>
      </c>
      <c r="E35" s="45" t="s">
        <v>97</v>
      </c>
      <c r="F35" s="45" t="s">
        <v>56</v>
      </c>
      <c r="G35" s="46" t="s">
        <v>8</v>
      </c>
      <c r="H35" s="45" t="s">
        <v>26</v>
      </c>
      <c r="I35" s="45" t="s">
        <v>30</v>
      </c>
      <c r="J35" s="45" t="s">
        <v>32</v>
      </c>
      <c r="K35" s="46" t="s">
        <v>8</v>
      </c>
      <c r="L35" s="45" t="s">
        <v>37</v>
      </c>
      <c r="M35" s="45" t="s">
        <v>51</v>
      </c>
      <c r="N35" s="45" t="s">
        <v>42</v>
      </c>
      <c r="O35" s="46" t="s">
        <v>8</v>
      </c>
      <c r="P35" s="20" t="str">
        <f>IF(B35="","",VLOOKUP(B35,Bewertungsoptionen!$A$4:$B$7,2,FALSE))</f>
        <v>Ö</v>
      </c>
      <c r="Q35" s="20">
        <f>IF(E35="","",VLOOKUP(E35,Bewertungsoptionen!$A$13:$B$22,2,FALSE))</f>
        <v>6</v>
      </c>
      <c r="R35" s="20">
        <f>IF(F35="","",VLOOKUP(F35,Bewertungsoptionen!$A$26:$B$30,2,FALSE))</f>
        <v>0</v>
      </c>
      <c r="S35" s="21">
        <f t="shared" si="0"/>
        <v>6</v>
      </c>
      <c r="T35" s="20">
        <f>IF(H35="","",VLOOKUP(H35,Bewertungsoptionen!$A$36:$B$38,2,FALSE))</f>
        <v>0</v>
      </c>
      <c r="U35" s="20">
        <f>IF(I35="","",VLOOKUP(I35,Bewertungsoptionen!$A$42:$B$44,2,FALSE))</f>
        <v>1</v>
      </c>
      <c r="V35" s="20">
        <f>IF(J35="","",VLOOKUP(J35,Bewertungsoptionen!$A$48:$B$50,2,FALSE))</f>
        <v>0</v>
      </c>
      <c r="W35" s="21">
        <f t="shared" si="1"/>
        <v>1</v>
      </c>
      <c r="X35" s="20">
        <f>IF(L35="","",VLOOKUP(L35,Bewertungsoptionen!$A$56:$B$57,2,FALSE))</f>
        <v>1</v>
      </c>
      <c r="Y35" s="20">
        <f>IF(M35="","",VLOOKUP(M35,Bewertungsoptionen!$A$61:$B$64,2,FALSE))</f>
        <v>2</v>
      </c>
      <c r="Z35" s="20">
        <f>IF(N35="","",VLOOKUP(N35,Bewertungsoptionen!$A$68:$B$71,2,FALSE))</f>
        <v>0</v>
      </c>
      <c r="AA35" s="21">
        <f t="shared" si="2"/>
        <v>3</v>
      </c>
    </row>
    <row r="36" spans="1:28" thickTop="1" thickBot="1" x14ac:dyDescent="0.3">
      <c r="A36" s="4">
        <f t="shared" si="3"/>
        <v>33</v>
      </c>
      <c r="B36" s="45" t="s">
        <v>1</v>
      </c>
      <c r="C36" s="45" t="s">
        <v>161</v>
      </c>
      <c r="D36" s="46" t="s">
        <v>8</v>
      </c>
      <c r="E36" s="45" t="s">
        <v>93</v>
      </c>
      <c r="F36" s="45" t="s">
        <v>56</v>
      </c>
      <c r="G36" s="46" t="s">
        <v>8</v>
      </c>
      <c r="H36" s="45"/>
      <c r="I36" s="45"/>
      <c r="J36" s="45"/>
      <c r="K36" s="46" t="s">
        <v>8</v>
      </c>
      <c r="L36" s="45" t="s">
        <v>37</v>
      </c>
      <c r="M36" s="45" t="s">
        <v>51</v>
      </c>
      <c r="N36" s="45" t="s">
        <v>42</v>
      </c>
      <c r="O36" s="46" t="s">
        <v>8</v>
      </c>
      <c r="P36" s="20" t="str">
        <f>IF(B36="","",VLOOKUP(B36,Bewertungsoptionen!$A$4:$B$7,2,FALSE))</f>
        <v>G</v>
      </c>
      <c r="Q36" s="20">
        <f>IF(E36="","",VLOOKUP(E36,Bewertungsoptionen!$A$13:$B$22,2,FALSE))</f>
        <v>2</v>
      </c>
      <c r="R36" s="20">
        <f>IF(F36="","",VLOOKUP(F36,Bewertungsoptionen!$A$26:$B$30,2,FALSE))</f>
        <v>0</v>
      </c>
      <c r="S36" s="21">
        <f t="shared" si="0"/>
        <v>2</v>
      </c>
      <c r="T36" s="20" t="str">
        <f>IF(H36="","",VLOOKUP(H36,Bewertungsoptionen!$A$36:$B$38,2,FALSE))</f>
        <v/>
      </c>
      <c r="U36" s="20" t="str">
        <f>IF(I36="","",VLOOKUP(I36,Bewertungsoptionen!$A$42:$B$44,2,FALSE))</f>
        <v/>
      </c>
      <c r="V36" s="20" t="str">
        <f>IF(J36="","",VLOOKUP(J36,Bewertungsoptionen!$A$48:$B$50,2,FALSE))</f>
        <v/>
      </c>
      <c r="W36" s="21">
        <f t="shared" si="1"/>
        <v>0</v>
      </c>
      <c r="X36" s="20">
        <f>IF(L36="","",VLOOKUP(L36,Bewertungsoptionen!$A$56:$B$57,2,FALSE))</f>
        <v>1</v>
      </c>
      <c r="Y36" s="20">
        <f>IF(M36="","",VLOOKUP(M36,Bewertungsoptionen!$A$61:$B$64,2,FALSE))</f>
        <v>2</v>
      </c>
      <c r="Z36" s="20">
        <f>IF(N36="","",VLOOKUP(N36,Bewertungsoptionen!$A$68:$B$71,2,FALSE))</f>
        <v>0</v>
      </c>
      <c r="AA36" s="21">
        <f t="shared" si="2"/>
        <v>3</v>
      </c>
    </row>
    <row r="37" spans="1:28" thickTop="1" thickBot="1" x14ac:dyDescent="0.3">
      <c r="A37" s="4">
        <f t="shared" si="3"/>
        <v>34</v>
      </c>
      <c r="B37" s="45" t="s">
        <v>1</v>
      </c>
      <c r="C37" s="45" t="s">
        <v>162</v>
      </c>
      <c r="D37" s="46" t="s">
        <v>8</v>
      </c>
      <c r="E37" s="45" t="s">
        <v>93</v>
      </c>
      <c r="F37" s="45" t="s">
        <v>56</v>
      </c>
      <c r="G37" s="46" t="s">
        <v>8</v>
      </c>
      <c r="H37" s="45"/>
      <c r="I37" s="45"/>
      <c r="J37" s="45"/>
      <c r="K37" s="46" t="s">
        <v>8</v>
      </c>
      <c r="L37" s="45" t="s">
        <v>37</v>
      </c>
      <c r="M37" s="45" t="s">
        <v>51</v>
      </c>
      <c r="N37" s="45" t="s">
        <v>42</v>
      </c>
      <c r="O37" s="46" t="s">
        <v>8</v>
      </c>
      <c r="P37" s="20" t="str">
        <f>IF(B37="","",VLOOKUP(B37,Bewertungsoptionen!$A$4:$B$7,2,FALSE))</f>
        <v>G</v>
      </c>
      <c r="Q37" s="20">
        <f>IF(E37="","",VLOOKUP(E37,Bewertungsoptionen!$A$13:$B$22,2,FALSE))</f>
        <v>2</v>
      </c>
      <c r="R37" s="20">
        <f>IF(F37="","",VLOOKUP(F37,Bewertungsoptionen!$A$26:$B$30,2,FALSE))</f>
        <v>0</v>
      </c>
      <c r="S37" s="21">
        <f t="shared" si="0"/>
        <v>2</v>
      </c>
      <c r="T37" s="20" t="str">
        <f>IF(H37="","",VLOOKUP(H37,Bewertungsoptionen!$A$36:$B$38,2,FALSE))</f>
        <v/>
      </c>
      <c r="U37" s="20" t="str">
        <f>IF(I37="","",VLOOKUP(I37,Bewertungsoptionen!$A$42:$B$44,2,FALSE))</f>
        <v/>
      </c>
      <c r="V37" s="20" t="str">
        <f>IF(J37="","",VLOOKUP(J37,Bewertungsoptionen!$A$48:$B$50,2,FALSE))</f>
        <v/>
      </c>
      <c r="W37" s="21">
        <f t="shared" si="1"/>
        <v>0</v>
      </c>
      <c r="X37" s="20">
        <f>IF(L37="","",VLOOKUP(L37,Bewertungsoptionen!$A$56:$B$57,2,FALSE))</f>
        <v>1</v>
      </c>
      <c r="Y37" s="20">
        <f>IF(M37="","",VLOOKUP(M37,Bewertungsoptionen!$A$61:$B$64,2,FALSE))</f>
        <v>2</v>
      </c>
      <c r="Z37" s="20">
        <f>IF(N37="","",VLOOKUP(N37,Bewertungsoptionen!$A$68:$B$71,2,FALSE))</f>
        <v>0</v>
      </c>
      <c r="AA37" s="21">
        <f t="shared" si="2"/>
        <v>3</v>
      </c>
    </row>
    <row r="38" spans="1:28" thickTop="1" thickBot="1" x14ac:dyDescent="0.3">
      <c r="A38" s="4">
        <f t="shared" si="3"/>
        <v>35</v>
      </c>
      <c r="B38" s="45" t="s">
        <v>34</v>
      </c>
      <c r="C38" s="45" t="s">
        <v>163</v>
      </c>
      <c r="D38" s="46" t="s">
        <v>8</v>
      </c>
      <c r="E38" s="45"/>
      <c r="F38" s="45"/>
      <c r="G38" s="46" t="s">
        <v>8</v>
      </c>
      <c r="H38" s="45"/>
      <c r="I38" s="45"/>
      <c r="J38" s="45"/>
      <c r="K38" s="46" t="s">
        <v>8</v>
      </c>
      <c r="L38" s="45"/>
      <c r="M38" s="45" t="s">
        <v>50</v>
      </c>
      <c r="N38" s="45" t="s">
        <v>43</v>
      </c>
      <c r="O38" s="46" t="s">
        <v>8</v>
      </c>
      <c r="P38" s="20" t="str">
        <f>IF(B38="","",VLOOKUP(B38,Bewertungsoptionen!$A$4:$B$7,2,FALSE))</f>
        <v>D</v>
      </c>
      <c r="Q38" s="20" t="str">
        <f>IF(E38="","",VLOOKUP(E38,Bewertungsoptionen!$A$13:$B$22,2,FALSE))</f>
        <v/>
      </c>
      <c r="R38" s="20" t="str">
        <f>IF(F38="","",VLOOKUP(F38,Bewertungsoptionen!$A$26:$B$30,2,FALSE))</f>
        <v/>
      </c>
      <c r="S38" s="21">
        <f t="shared" si="0"/>
        <v>0</v>
      </c>
      <c r="T38" s="20" t="str">
        <f>IF(H38="","",VLOOKUP(H38,Bewertungsoptionen!$A$36:$B$38,2,FALSE))</f>
        <v/>
      </c>
      <c r="U38" s="20" t="str">
        <f>IF(I38="","",VLOOKUP(I38,Bewertungsoptionen!$A$42:$B$44,2,FALSE))</f>
        <v/>
      </c>
      <c r="V38" s="20" t="str">
        <f>IF(J38="","",VLOOKUP(J38,Bewertungsoptionen!$A$48:$B$50,2,FALSE))</f>
        <v/>
      </c>
      <c r="W38" s="21">
        <f t="shared" si="1"/>
        <v>0</v>
      </c>
      <c r="X38" s="20" t="str">
        <f>IF(L38="","",VLOOKUP(L38,Bewertungsoptionen!$A$56:$B$57,2,FALSE))</f>
        <v/>
      </c>
      <c r="Y38" s="20">
        <f>IF(M38="","",VLOOKUP(M38,Bewertungsoptionen!$A$61:$B$64,2,FALSE))</f>
        <v>1</v>
      </c>
      <c r="Z38" s="20">
        <f>IF(N38="","",VLOOKUP(N38,Bewertungsoptionen!$A$68:$B$71,2,FALSE))</f>
        <v>1</v>
      </c>
      <c r="AA38" s="21">
        <f t="shared" si="2"/>
        <v>2</v>
      </c>
    </row>
    <row r="39" spans="1:28" thickTop="1" thickBot="1" x14ac:dyDescent="0.3">
      <c r="A39" s="4">
        <f t="shared" si="3"/>
        <v>36</v>
      </c>
      <c r="B39" s="45" t="s">
        <v>34</v>
      </c>
      <c r="C39" s="45" t="s">
        <v>164</v>
      </c>
      <c r="D39" s="46" t="s">
        <v>8</v>
      </c>
      <c r="E39" s="45"/>
      <c r="F39" s="45"/>
      <c r="G39" s="46" t="s">
        <v>8</v>
      </c>
      <c r="H39" s="45"/>
      <c r="I39" s="45"/>
      <c r="J39" s="45"/>
      <c r="K39" s="46" t="s">
        <v>8</v>
      </c>
      <c r="L39" s="45"/>
      <c r="M39" s="45" t="s">
        <v>50</v>
      </c>
      <c r="N39" s="45" t="s">
        <v>42</v>
      </c>
      <c r="O39" s="46" t="s">
        <v>8</v>
      </c>
      <c r="P39" s="20" t="str">
        <f>IF(B39="","",VLOOKUP(B39,Bewertungsoptionen!$A$4:$B$7,2,FALSE))</f>
        <v>D</v>
      </c>
      <c r="Q39" s="20" t="str">
        <f>IF(E39="","",VLOOKUP(E39,Bewertungsoptionen!$A$13:$B$22,2,FALSE))</f>
        <v/>
      </c>
      <c r="R39" s="20" t="str">
        <f>IF(F39="","",VLOOKUP(F39,Bewertungsoptionen!$A$26:$B$30,2,FALSE))</f>
        <v/>
      </c>
      <c r="S39" s="21">
        <f t="shared" si="0"/>
        <v>0</v>
      </c>
      <c r="T39" s="20" t="str">
        <f>IF(H39="","",VLOOKUP(H39,Bewertungsoptionen!$A$36:$B$38,2,FALSE))</f>
        <v/>
      </c>
      <c r="U39" s="20" t="str">
        <f>IF(I39="","",VLOOKUP(I39,Bewertungsoptionen!$A$42:$B$44,2,FALSE))</f>
        <v/>
      </c>
      <c r="V39" s="20" t="str">
        <f>IF(J39="","",VLOOKUP(J39,Bewertungsoptionen!$A$48:$B$50,2,FALSE))</f>
        <v/>
      </c>
      <c r="W39" s="21">
        <f t="shared" si="1"/>
        <v>0</v>
      </c>
      <c r="X39" s="20" t="str">
        <f>IF(L39="","",VLOOKUP(L39,Bewertungsoptionen!$A$56:$B$57,2,FALSE))</f>
        <v/>
      </c>
      <c r="Y39" s="20">
        <f>IF(M39="","",VLOOKUP(M39,Bewertungsoptionen!$A$61:$B$64,2,FALSE))</f>
        <v>1</v>
      </c>
      <c r="Z39" s="20">
        <f>IF(N39="","",VLOOKUP(N39,Bewertungsoptionen!$A$68:$B$71,2,FALSE))</f>
        <v>0</v>
      </c>
      <c r="AA39" s="21">
        <f t="shared" si="2"/>
        <v>1</v>
      </c>
    </row>
    <row r="40" spans="1:28" thickTop="1" thickBot="1" x14ac:dyDescent="0.3">
      <c r="A40" s="4">
        <f t="shared" si="3"/>
        <v>37</v>
      </c>
      <c r="B40" s="45" t="s">
        <v>2</v>
      </c>
      <c r="C40" s="45" t="s">
        <v>165</v>
      </c>
      <c r="D40" s="46" t="s">
        <v>8</v>
      </c>
      <c r="E40" s="45" t="s">
        <v>101</v>
      </c>
      <c r="F40" s="45" t="s">
        <v>56</v>
      </c>
      <c r="G40" s="46" t="s">
        <v>8</v>
      </c>
      <c r="H40" s="45" t="s">
        <v>27</v>
      </c>
      <c r="I40" s="45" t="s">
        <v>30</v>
      </c>
      <c r="J40" s="45" t="s">
        <v>32</v>
      </c>
      <c r="K40" s="46" t="s">
        <v>8</v>
      </c>
      <c r="L40" s="45" t="s">
        <v>37</v>
      </c>
      <c r="M40" s="45" t="s">
        <v>52</v>
      </c>
      <c r="N40" s="45" t="s">
        <v>44</v>
      </c>
      <c r="O40" s="46" t="s">
        <v>8</v>
      </c>
      <c r="P40" s="20" t="str">
        <f>IF(B40="","",VLOOKUP(B40,Bewertungsoptionen!$A$4:$B$7,2,FALSE))</f>
        <v>Ö</v>
      </c>
      <c r="Q40" s="20">
        <f>IF(E40="","",VLOOKUP(E40,Bewertungsoptionen!$A$13:$B$22,2,FALSE))</f>
        <v>9</v>
      </c>
      <c r="R40" s="20">
        <f>IF(F40="","",VLOOKUP(F40,Bewertungsoptionen!$A$26:$B$30,2,FALSE))</f>
        <v>0</v>
      </c>
      <c r="S40" s="21">
        <f t="shared" si="0"/>
        <v>9</v>
      </c>
      <c r="T40" s="20">
        <f>IF(H40="","",VLOOKUP(H40,Bewertungsoptionen!$A$36:$B$38,2,FALSE))</f>
        <v>1</v>
      </c>
      <c r="U40" s="20">
        <f>IF(I40="","",VLOOKUP(I40,Bewertungsoptionen!$A$42:$B$44,2,FALSE))</f>
        <v>1</v>
      </c>
      <c r="V40" s="20">
        <f>IF(J40="","",VLOOKUP(J40,Bewertungsoptionen!$A$48:$B$50,2,FALSE))</f>
        <v>0</v>
      </c>
      <c r="W40" s="21">
        <f t="shared" si="1"/>
        <v>2</v>
      </c>
      <c r="X40" s="20">
        <f>IF(L40="","",VLOOKUP(L40,Bewertungsoptionen!$A$56:$B$57,2,FALSE))</f>
        <v>1</v>
      </c>
      <c r="Y40" s="20">
        <f>IF(M40="","",VLOOKUP(M40,Bewertungsoptionen!$A$61:$B$64,2,FALSE))</f>
        <v>3</v>
      </c>
      <c r="Z40" s="20">
        <f>IF(N40="","",VLOOKUP(N40,Bewertungsoptionen!$A$68:$B$71,2,FALSE))</f>
        <v>2</v>
      </c>
      <c r="AA40" s="21">
        <f t="shared" si="2"/>
        <v>6</v>
      </c>
    </row>
    <row r="41" spans="1:28" thickTop="1" thickBot="1" x14ac:dyDescent="0.3">
      <c r="A41" s="4">
        <f t="shared" si="3"/>
        <v>38</v>
      </c>
      <c r="B41" s="45" t="s">
        <v>2</v>
      </c>
      <c r="C41" s="45" t="s">
        <v>166</v>
      </c>
      <c r="D41" s="46" t="s">
        <v>8</v>
      </c>
      <c r="E41" s="45" t="s">
        <v>96</v>
      </c>
      <c r="F41" s="45" t="s">
        <v>57</v>
      </c>
      <c r="G41" s="46" t="s">
        <v>8</v>
      </c>
      <c r="H41" s="45" t="s">
        <v>26</v>
      </c>
      <c r="I41" s="45" t="s">
        <v>30</v>
      </c>
      <c r="J41" s="45" t="s">
        <v>32</v>
      </c>
      <c r="K41" s="46" t="s">
        <v>8</v>
      </c>
      <c r="L41" s="45" t="s">
        <v>38</v>
      </c>
      <c r="M41" s="45" t="s">
        <v>51</v>
      </c>
      <c r="N41" s="45" t="s">
        <v>44</v>
      </c>
      <c r="O41" s="46" t="s">
        <v>8</v>
      </c>
      <c r="P41" s="20" t="str">
        <f>IF(B41="","",VLOOKUP(B41,Bewertungsoptionen!$A$4:$B$7,2,FALSE))</f>
        <v>Ö</v>
      </c>
      <c r="Q41" s="20">
        <f>IF(E41="","",VLOOKUP(E41,Bewertungsoptionen!$A$13:$B$22,2,FALSE))</f>
        <v>5</v>
      </c>
      <c r="R41" s="20">
        <f>IF(F41="","",VLOOKUP(F41,Bewertungsoptionen!$A$26:$B$30,2,FALSE))</f>
        <v>1</v>
      </c>
      <c r="S41" s="21">
        <f t="shared" si="0"/>
        <v>6</v>
      </c>
      <c r="T41" s="20">
        <f>IF(H41="","",VLOOKUP(H41,Bewertungsoptionen!$A$36:$B$38,2,FALSE))</f>
        <v>0</v>
      </c>
      <c r="U41" s="20">
        <f>IF(I41="","",VLOOKUP(I41,Bewertungsoptionen!$A$42:$B$44,2,FALSE))</f>
        <v>1</v>
      </c>
      <c r="V41" s="20">
        <f>IF(J41="","",VLOOKUP(J41,Bewertungsoptionen!$A$48:$B$50,2,FALSE))</f>
        <v>0</v>
      </c>
      <c r="W41" s="21">
        <f t="shared" si="1"/>
        <v>1</v>
      </c>
      <c r="X41" s="20">
        <f>IF(L41="","",VLOOKUP(L41,Bewertungsoptionen!$A$56:$B$57,2,FALSE))</f>
        <v>0</v>
      </c>
      <c r="Y41" s="20">
        <f>IF(M41="","",VLOOKUP(M41,Bewertungsoptionen!$A$61:$B$64,2,FALSE))</f>
        <v>2</v>
      </c>
      <c r="Z41" s="20">
        <f>IF(N41="","",VLOOKUP(N41,Bewertungsoptionen!$A$68:$B$71,2,FALSE))</f>
        <v>2</v>
      </c>
      <c r="AA41" s="21">
        <f t="shared" si="2"/>
        <v>4</v>
      </c>
    </row>
    <row r="42" spans="1:28" thickTop="1" thickBot="1" x14ac:dyDescent="0.3">
      <c r="A42" s="4">
        <f t="shared" si="3"/>
        <v>39</v>
      </c>
      <c r="B42" s="45" t="s">
        <v>3</v>
      </c>
      <c r="C42" s="45" t="s">
        <v>167</v>
      </c>
      <c r="D42" s="46" t="s">
        <v>8</v>
      </c>
      <c r="E42" s="45" t="s">
        <v>93</v>
      </c>
      <c r="F42" s="45" t="s">
        <v>57</v>
      </c>
      <c r="G42" s="46" t="s">
        <v>8</v>
      </c>
      <c r="H42" s="45"/>
      <c r="I42" s="45"/>
      <c r="J42" s="45"/>
      <c r="K42" s="46" t="s">
        <v>8</v>
      </c>
      <c r="L42" s="45" t="s">
        <v>37</v>
      </c>
      <c r="M42" s="45" t="s">
        <v>51</v>
      </c>
      <c r="N42" s="45" t="s">
        <v>42</v>
      </c>
      <c r="O42" s="46" t="s">
        <v>8</v>
      </c>
      <c r="P42" s="20" t="str">
        <f>IF(B42="","",VLOOKUP(B42,Bewertungsoptionen!$A$4:$B$7,2,FALSE))</f>
        <v>W</v>
      </c>
      <c r="Q42" s="20">
        <f>IF(E42="","",VLOOKUP(E42,Bewertungsoptionen!$A$13:$B$22,2,FALSE))</f>
        <v>2</v>
      </c>
      <c r="R42" s="20">
        <f>IF(F42="","",VLOOKUP(F42,Bewertungsoptionen!$A$26:$B$30,2,FALSE))</f>
        <v>1</v>
      </c>
      <c r="S42" s="21">
        <f t="shared" si="0"/>
        <v>3</v>
      </c>
      <c r="T42" s="20" t="str">
        <f>IF(H42="","",VLOOKUP(H42,Bewertungsoptionen!$A$36:$B$38,2,FALSE))</f>
        <v/>
      </c>
      <c r="U42" s="20" t="str">
        <f>IF(I42="","",VLOOKUP(I42,Bewertungsoptionen!$A$42:$B$44,2,FALSE))</f>
        <v/>
      </c>
      <c r="V42" s="20" t="str">
        <f>IF(J42="","",VLOOKUP(J42,Bewertungsoptionen!$A$48:$B$50,2,FALSE))</f>
        <v/>
      </c>
      <c r="W42" s="21">
        <f t="shared" si="1"/>
        <v>0</v>
      </c>
      <c r="X42" s="20">
        <f>IF(L42="","",VLOOKUP(L42,Bewertungsoptionen!$A$56:$B$57,2,FALSE))</f>
        <v>1</v>
      </c>
      <c r="Y42" s="20">
        <f>IF(M42="","",VLOOKUP(M42,Bewertungsoptionen!$A$61:$B$64,2,FALSE))</f>
        <v>2</v>
      </c>
      <c r="Z42" s="20">
        <f>IF(N42="","",VLOOKUP(N42,Bewertungsoptionen!$A$68:$B$71,2,FALSE))</f>
        <v>0</v>
      </c>
      <c r="AA42" s="21">
        <f t="shared" si="2"/>
        <v>3</v>
      </c>
    </row>
    <row r="43" spans="1:28" thickTop="1" thickBot="1" x14ac:dyDescent="0.3">
      <c r="A43" s="4">
        <f t="shared" si="3"/>
        <v>40</v>
      </c>
      <c r="B43" s="45" t="s">
        <v>3</v>
      </c>
      <c r="C43" s="45" t="s">
        <v>168</v>
      </c>
      <c r="D43" s="46" t="s">
        <v>8</v>
      </c>
      <c r="E43" s="45" t="s">
        <v>93</v>
      </c>
      <c r="F43" s="45" t="s">
        <v>57</v>
      </c>
      <c r="G43" s="46" t="s">
        <v>8</v>
      </c>
      <c r="H43" s="45"/>
      <c r="I43" s="45"/>
      <c r="J43" s="45"/>
      <c r="K43" s="46" t="s">
        <v>8</v>
      </c>
      <c r="L43" s="45" t="s">
        <v>37</v>
      </c>
      <c r="M43" s="45" t="s">
        <v>51</v>
      </c>
      <c r="N43" s="45" t="s">
        <v>42</v>
      </c>
      <c r="O43" s="46" t="s">
        <v>8</v>
      </c>
      <c r="P43" s="20" t="str">
        <f>IF(B43="","",VLOOKUP(B43,Bewertungsoptionen!$A$4:$B$7,2,FALSE))</f>
        <v>W</v>
      </c>
      <c r="Q43" s="20">
        <f>IF(E43="","",VLOOKUP(E43,Bewertungsoptionen!$A$13:$B$22,2,FALSE))</f>
        <v>2</v>
      </c>
      <c r="R43" s="20">
        <f>IF(F43="","",VLOOKUP(F43,Bewertungsoptionen!$A$26:$B$30,2,FALSE))</f>
        <v>1</v>
      </c>
      <c r="S43" s="21">
        <f t="shared" si="0"/>
        <v>3</v>
      </c>
      <c r="T43" s="20" t="str">
        <f>IF(H43="","",VLOOKUP(H43,Bewertungsoptionen!$A$36:$B$38,2,FALSE))</f>
        <v/>
      </c>
      <c r="U43" s="20" t="str">
        <f>IF(I43="","",VLOOKUP(I43,Bewertungsoptionen!$A$42:$B$44,2,FALSE))</f>
        <v/>
      </c>
      <c r="V43" s="20" t="str">
        <f>IF(J43="","",VLOOKUP(J43,Bewertungsoptionen!$A$48:$B$50,2,FALSE))</f>
        <v/>
      </c>
      <c r="W43" s="21">
        <f t="shared" si="1"/>
        <v>0</v>
      </c>
      <c r="X43" s="20">
        <f>IF(L43="","",VLOOKUP(L43,Bewertungsoptionen!$A$56:$B$57,2,FALSE))</f>
        <v>1</v>
      </c>
      <c r="Y43" s="20">
        <f>IF(M43="","",VLOOKUP(M43,Bewertungsoptionen!$A$61:$B$64,2,FALSE))</f>
        <v>2</v>
      </c>
      <c r="Z43" s="20">
        <f>IF(N43="","",VLOOKUP(N43,Bewertungsoptionen!$A$68:$B$71,2,FALSE))</f>
        <v>0</v>
      </c>
      <c r="AA43" s="21">
        <f t="shared" si="2"/>
        <v>3</v>
      </c>
    </row>
    <row r="44" spans="1:28" thickTop="1" thickBot="1" x14ac:dyDescent="0.3">
      <c r="A44" s="4">
        <f t="shared" si="3"/>
        <v>41</v>
      </c>
      <c r="B44" s="45" t="s">
        <v>34</v>
      </c>
      <c r="C44" s="45" t="s">
        <v>170</v>
      </c>
      <c r="D44" s="46" t="s">
        <v>8</v>
      </c>
      <c r="E44" s="45"/>
      <c r="F44" s="45"/>
      <c r="G44" s="46" t="s">
        <v>8</v>
      </c>
      <c r="H44" s="45"/>
      <c r="I44" s="45"/>
      <c r="J44" s="45"/>
      <c r="K44" s="46" t="s">
        <v>8</v>
      </c>
      <c r="L44" s="45"/>
      <c r="M44" s="45" t="s">
        <v>50</v>
      </c>
      <c r="N44" s="45" t="s">
        <v>42</v>
      </c>
      <c r="O44" s="46" t="s">
        <v>8</v>
      </c>
      <c r="P44" s="20" t="str">
        <f>IF(B44="","",VLOOKUP(B44,Bewertungsoptionen!$A$4:$B$7,2,FALSE))</f>
        <v>D</v>
      </c>
      <c r="Q44" s="20" t="str">
        <f>IF(E44="","",VLOOKUP(E44,Bewertungsoptionen!$A$13:$B$22,2,FALSE))</f>
        <v/>
      </c>
      <c r="R44" s="20" t="str">
        <f>IF(F44="","",VLOOKUP(F44,Bewertungsoptionen!$A$26:$B$30,2,FALSE))</f>
        <v/>
      </c>
      <c r="S44" s="21">
        <f t="shared" si="0"/>
        <v>0</v>
      </c>
      <c r="T44" s="20" t="str">
        <f>IF(H44="","",VLOOKUP(H44,Bewertungsoptionen!$A$36:$B$38,2,FALSE))</f>
        <v/>
      </c>
      <c r="U44" s="20" t="str">
        <f>IF(I44="","",VLOOKUP(I44,Bewertungsoptionen!$A$42:$B$44,2,FALSE))</f>
        <v/>
      </c>
      <c r="V44" s="20" t="str">
        <f>IF(J44="","",VLOOKUP(J44,Bewertungsoptionen!$A$48:$B$50,2,FALSE))</f>
        <v/>
      </c>
      <c r="W44" s="21">
        <f t="shared" si="1"/>
        <v>0</v>
      </c>
      <c r="X44" s="20" t="str">
        <f>IF(L44="","",VLOOKUP(L44,Bewertungsoptionen!$A$56:$B$57,2,FALSE))</f>
        <v/>
      </c>
      <c r="Y44" s="20">
        <f>IF(M44="","",VLOOKUP(M44,Bewertungsoptionen!$A$61:$B$64,2,FALSE))</f>
        <v>1</v>
      </c>
      <c r="Z44" s="20">
        <f>IF(N44="","",VLOOKUP(N44,Bewertungsoptionen!$A$68:$B$71,2,FALSE))</f>
        <v>0</v>
      </c>
      <c r="AA44" s="21">
        <f t="shared" si="2"/>
        <v>1</v>
      </c>
    </row>
    <row r="45" spans="1:28" thickTop="1" thickBot="1" x14ac:dyDescent="0.3">
      <c r="A45" s="4">
        <f t="shared" si="3"/>
        <v>42</v>
      </c>
      <c r="B45" s="45" t="s">
        <v>34</v>
      </c>
      <c r="C45" s="45" t="s">
        <v>171</v>
      </c>
      <c r="D45" s="46" t="s">
        <v>8</v>
      </c>
      <c r="E45" s="45"/>
      <c r="F45" s="45"/>
      <c r="G45" s="46" t="s">
        <v>8</v>
      </c>
      <c r="H45" s="45"/>
      <c r="I45" s="45"/>
      <c r="J45" s="45"/>
      <c r="K45" s="46" t="s">
        <v>8</v>
      </c>
      <c r="L45" s="45"/>
      <c r="M45" s="45" t="s">
        <v>51</v>
      </c>
      <c r="N45" s="45" t="s">
        <v>43</v>
      </c>
      <c r="O45" s="46" t="s">
        <v>8</v>
      </c>
      <c r="P45" s="20" t="str">
        <f>IF(B45="","",VLOOKUP(B45,Bewertungsoptionen!$A$4:$B$7,2,FALSE))</f>
        <v>D</v>
      </c>
      <c r="Q45" s="20" t="str">
        <f>IF(E45="","",VLOOKUP(E45,Bewertungsoptionen!$A$13:$B$22,2,FALSE))</f>
        <v/>
      </c>
      <c r="R45" s="20" t="str">
        <f>IF(F45="","",VLOOKUP(F45,Bewertungsoptionen!$A$26:$B$30,2,FALSE))</f>
        <v/>
      </c>
      <c r="S45" s="21">
        <f t="shared" si="0"/>
        <v>0</v>
      </c>
      <c r="T45" s="20" t="str">
        <f>IF(H45="","",VLOOKUP(H45,Bewertungsoptionen!$A$36:$B$38,2,FALSE))</f>
        <v/>
      </c>
      <c r="U45" s="20" t="str">
        <f>IF(I45="","",VLOOKUP(I45,Bewertungsoptionen!$A$42:$B$44,2,FALSE))</f>
        <v/>
      </c>
      <c r="V45" s="20" t="str">
        <f>IF(J45="","",VLOOKUP(J45,Bewertungsoptionen!$A$48:$B$50,2,FALSE))</f>
        <v/>
      </c>
      <c r="W45" s="21">
        <f t="shared" si="1"/>
        <v>0</v>
      </c>
      <c r="X45" s="20" t="str">
        <f>IF(L45="","",VLOOKUP(L45,Bewertungsoptionen!$A$56:$B$57,2,FALSE))</f>
        <v/>
      </c>
      <c r="Y45" s="20">
        <f>IF(M45="","",VLOOKUP(M45,Bewertungsoptionen!$A$61:$B$64,2,FALSE))</f>
        <v>2</v>
      </c>
      <c r="Z45" s="20">
        <f>IF(N45="","",VLOOKUP(N45,Bewertungsoptionen!$A$68:$B$71,2,FALSE))</f>
        <v>1</v>
      </c>
      <c r="AA45" s="21">
        <f t="shared" si="2"/>
        <v>3</v>
      </c>
    </row>
    <row r="46" spans="1:28" thickTop="1" thickBot="1" x14ac:dyDescent="0.3">
      <c r="A46" s="4">
        <f t="shared" si="3"/>
        <v>43</v>
      </c>
      <c r="B46" s="45" t="s">
        <v>34</v>
      </c>
      <c r="C46" s="45" t="s">
        <v>172</v>
      </c>
      <c r="D46" s="46" t="s">
        <v>8</v>
      </c>
      <c r="E46" s="45"/>
      <c r="F46" s="45"/>
      <c r="G46" s="46" t="s">
        <v>8</v>
      </c>
      <c r="H46" s="45"/>
      <c r="I46" s="45"/>
      <c r="J46" s="45"/>
      <c r="K46" s="46" t="s">
        <v>8</v>
      </c>
      <c r="L46" s="45"/>
      <c r="M46" s="45" t="s">
        <v>51</v>
      </c>
      <c r="N46" s="45" t="s">
        <v>42</v>
      </c>
      <c r="O46" s="46" t="s">
        <v>8</v>
      </c>
      <c r="P46" s="20" t="str">
        <f>IF(B46="","",VLOOKUP(B46,Bewertungsoptionen!$A$4:$B$7,2,FALSE))</f>
        <v>D</v>
      </c>
      <c r="Q46" s="20" t="str">
        <f>IF(E46="","",VLOOKUP(E46,Bewertungsoptionen!$A$13:$B$22,2,FALSE))</f>
        <v/>
      </c>
      <c r="R46" s="20" t="str">
        <f>IF(F46="","",VLOOKUP(F46,Bewertungsoptionen!$A$26:$B$30,2,FALSE))</f>
        <v/>
      </c>
      <c r="S46" s="21">
        <f t="shared" si="0"/>
        <v>0</v>
      </c>
      <c r="T46" s="20" t="str">
        <f>IF(H46="","",VLOOKUP(H46,Bewertungsoptionen!$A$36:$B$38,2,FALSE))</f>
        <v/>
      </c>
      <c r="U46" s="20" t="str">
        <f>IF(I46="","",VLOOKUP(I46,Bewertungsoptionen!$A$42:$B$44,2,FALSE))</f>
        <v/>
      </c>
      <c r="V46" s="20" t="str">
        <f>IF(J46="","",VLOOKUP(J46,Bewertungsoptionen!$A$48:$B$50,2,FALSE))</f>
        <v/>
      </c>
      <c r="W46" s="21">
        <f t="shared" si="1"/>
        <v>0</v>
      </c>
      <c r="X46" s="20" t="str">
        <f>IF(L46="","",VLOOKUP(L46,Bewertungsoptionen!$A$56:$B$57,2,FALSE))</f>
        <v/>
      </c>
      <c r="Y46" s="20">
        <f>IF(M46="","",VLOOKUP(M46,Bewertungsoptionen!$A$61:$B$64,2,FALSE))</f>
        <v>2</v>
      </c>
      <c r="Z46" s="20">
        <f>IF(N46="","",VLOOKUP(N46,Bewertungsoptionen!$A$68:$B$71,2,FALSE))</f>
        <v>0</v>
      </c>
      <c r="AA46" s="21">
        <f t="shared" si="2"/>
        <v>2</v>
      </c>
    </row>
    <row r="47" spans="1:28" thickTop="1" thickBot="1" x14ac:dyDescent="0.3">
      <c r="A47" s="4">
        <f t="shared" si="3"/>
        <v>44</v>
      </c>
      <c r="B47" s="45"/>
      <c r="C47" s="45"/>
      <c r="D47" s="46" t="s">
        <v>8</v>
      </c>
      <c r="E47" s="45"/>
      <c r="F47" s="45"/>
      <c r="G47" s="46" t="s">
        <v>8</v>
      </c>
      <c r="H47" s="45"/>
      <c r="I47" s="45"/>
      <c r="J47" s="45"/>
      <c r="K47" s="46" t="s">
        <v>8</v>
      </c>
      <c r="L47" s="45"/>
      <c r="M47" s="45"/>
      <c r="N47" s="45"/>
      <c r="O47" s="46" t="s">
        <v>8</v>
      </c>
      <c r="P47" s="20" t="str">
        <f>IF(B47="","",VLOOKUP(B47,Bewertungsoptionen!$A$4:$B$7,2,FALSE))</f>
        <v/>
      </c>
      <c r="Q47" s="20" t="str">
        <f>IF(E47="","",VLOOKUP(E47,Bewertungsoptionen!$A$13:$B$22,2,FALSE))</f>
        <v/>
      </c>
      <c r="R47" s="20" t="str">
        <f>IF(F47="","",VLOOKUP(F47,Bewertungsoptionen!$A$26:$B$30,2,FALSE))</f>
        <v/>
      </c>
      <c r="S47" s="21">
        <f t="shared" si="0"/>
        <v>0</v>
      </c>
      <c r="T47" s="20" t="str">
        <f>IF(H47="","",VLOOKUP(H47,Bewertungsoptionen!$A$36:$B$38,2,FALSE))</f>
        <v/>
      </c>
      <c r="U47" s="20" t="str">
        <f>IF(I47="","",VLOOKUP(I47,Bewertungsoptionen!$A$42:$B$44,2,FALSE))</f>
        <v/>
      </c>
      <c r="V47" s="20" t="str">
        <f>IF(J47="","",VLOOKUP(J47,Bewertungsoptionen!$A$48:$B$50,2,FALSE))</f>
        <v/>
      </c>
      <c r="W47" s="21">
        <f t="shared" si="1"/>
        <v>0</v>
      </c>
      <c r="X47" s="20" t="str">
        <f>IF(L47="","",VLOOKUP(L47,Bewertungsoptionen!$A$56:$B$57,2,FALSE))</f>
        <v/>
      </c>
      <c r="Y47" s="20" t="str">
        <f>IF(M47="","",VLOOKUP(M47,Bewertungsoptionen!$A$61:$B$64,2,FALSE))</f>
        <v/>
      </c>
      <c r="Z47" s="20" t="str">
        <f>IF(N47="","",VLOOKUP(N47,Bewertungsoptionen!$A$68:$B$71,2,FALSE))</f>
        <v/>
      </c>
      <c r="AA47" s="21">
        <f t="shared" si="2"/>
        <v>0</v>
      </c>
    </row>
    <row r="48" spans="1:28" thickTop="1" thickBot="1" x14ac:dyDescent="0.3">
      <c r="A48" s="4">
        <f t="shared" si="3"/>
        <v>45</v>
      </c>
      <c r="B48" s="45"/>
      <c r="C48" s="45"/>
      <c r="D48" s="46" t="s">
        <v>8</v>
      </c>
      <c r="E48" s="45"/>
      <c r="F48" s="45"/>
      <c r="G48" s="46" t="s">
        <v>8</v>
      </c>
      <c r="H48" s="45"/>
      <c r="I48" s="45"/>
      <c r="J48" s="45"/>
      <c r="K48" s="46" t="s">
        <v>8</v>
      </c>
      <c r="L48" s="45"/>
      <c r="M48" s="45"/>
      <c r="N48" s="45"/>
      <c r="O48" s="46" t="s">
        <v>8</v>
      </c>
      <c r="P48" s="20" t="str">
        <f>IF(B48="","",VLOOKUP(B48,Bewertungsoptionen!$A$4:$B$7,2,FALSE))</f>
        <v/>
      </c>
      <c r="Q48" s="20" t="str">
        <f>IF(E48="","",VLOOKUP(E48,Bewertungsoptionen!$A$13:$B$22,2,FALSE))</f>
        <v/>
      </c>
      <c r="R48" s="20" t="str">
        <f>IF(F48="","",VLOOKUP(F48,Bewertungsoptionen!$A$26:$B$30,2,FALSE))</f>
        <v/>
      </c>
      <c r="S48" s="21">
        <f t="shared" si="0"/>
        <v>0</v>
      </c>
      <c r="T48" s="20" t="str">
        <f>IF(H48="","",VLOOKUP(H48,Bewertungsoptionen!$A$36:$B$38,2,FALSE))</f>
        <v/>
      </c>
      <c r="U48" s="20" t="str">
        <f>IF(I48="","",VLOOKUP(I48,Bewertungsoptionen!$A$42:$B$44,2,FALSE))</f>
        <v/>
      </c>
      <c r="V48" s="20" t="str">
        <f>IF(J48="","",VLOOKUP(J48,Bewertungsoptionen!$A$48:$B$50,2,FALSE))</f>
        <v/>
      </c>
      <c r="W48" s="21">
        <f t="shared" si="1"/>
        <v>0</v>
      </c>
      <c r="X48" s="20" t="str">
        <f>IF(L48="","",VLOOKUP(L48,Bewertungsoptionen!$A$56:$B$57,2,FALSE))</f>
        <v/>
      </c>
      <c r="Y48" s="20" t="str">
        <f>IF(M48="","",VLOOKUP(M48,Bewertungsoptionen!$A$61:$B$64,2,FALSE))</f>
        <v/>
      </c>
      <c r="Z48" s="20" t="str">
        <f>IF(N48="","",VLOOKUP(N48,Bewertungsoptionen!$A$68:$B$71,2,FALSE))</f>
        <v/>
      </c>
      <c r="AA48" s="21">
        <f t="shared" si="2"/>
        <v>0</v>
      </c>
    </row>
    <row r="49" spans="1:27" thickTop="1" thickBot="1" x14ac:dyDescent="0.3">
      <c r="A49" s="4">
        <f t="shared" si="3"/>
        <v>46</v>
      </c>
      <c r="B49" s="45"/>
      <c r="C49" s="45"/>
      <c r="D49" s="46" t="s">
        <v>8</v>
      </c>
      <c r="E49" s="45"/>
      <c r="F49" s="45"/>
      <c r="G49" s="46" t="s">
        <v>8</v>
      </c>
      <c r="H49" s="45"/>
      <c r="I49" s="45"/>
      <c r="J49" s="45"/>
      <c r="K49" s="46" t="s">
        <v>8</v>
      </c>
      <c r="L49" s="45"/>
      <c r="M49" s="45"/>
      <c r="N49" s="45"/>
      <c r="O49" s="46" t="s">
        <v>8</v>
      </c>
      <c r="P49" s="20" t="str">
        <f>IF(B49="","",VLOOKUP(B49,Bewertungsoptionen!$A$4:$B$7,2,FALSE))</f>
        <v/>
      </c>
      <c r="Q49" s="20" t="str">
        <f>IF(E49="","",VLOOKUP(E49,Bewertungsoptionen!$A$13:$B$22,2,FALSE))</f>
        <v/>
      </c>
      <c r="R49" s="20" t="str">
        <f>IF(F49="","",VLOOKUP(F49,Bewertungsoptionen!$A$26:$B$30,2,FALSE))</f>
        <v/>
      </c>
      <c r="S49" s="21">
        <f t="shared" si="0"/>
        <v>0</v>
      </c>
      <c r="T49" s="20" t="str">
        <f>IF(H49="","",VLOOKUP(H49,Bewertungsoptionen!$A$36:$B$38,2,FALSE))</f>
        <v/>
      </c>
      <c r="U49" s="20" t="str">
        <f>IF(I49="","",VLOOKUP(I49,Bewertungsoptionen!$A$42:$B$44,2,FALSE))</f>
        <v/>
      </c>
      <c r="V49" s="20" t="str">
        <f>IF(J49="","",VLOOKUP(J49,Bewertungsoptionen!$A$48:$B$50,2,FALSE))</f>
        <v/>
      </c>
      <c r="W49" s="21">
        <f t="shared" si="1"/>
        <v>0</v>
      </c>
      <c r="X49" s="20" t="str">
        <f>IF(L49="","",VLOOKUP(L49,Bewertungsoptionen!$A$56:$B$57,2,FALSE))</f>
        <v/>
      </c>
      <c r="Y49" s="20" t="str">
        <f>IF(M49="","",VLOOKUP(M49,Bewertungsoptionen!$A$61:$B$64,2,FALSE))</f>
        <v/>
      </c>
      <c r="Z49" s="20" t="str">
        <f>IF(N49="","",VLOOKUP(N49,Bewertungsoptionen!$A$68:$B$71,2,FALSE))</f>
        <v/>
      </c>
      <c r="AA49" s="21">
        <f t="shared" si="2"/>
        <v>0</v>
      </c>
    </row>
    <row r="50" spans="1:27" thickTop="1" thickBot="1" x14ac:dyDescent="0.3">
      <c r="A50" s="4">
        <f t="shared" si="3"/>
        <v>47</v>
      </c>
      <c r="B50" s="45"/>
      <c r="C50" s="45"/>
      <c r="D50" s="46" t="s">
        <v>8</v>
      </c>
      <c r="E50" s="45"/>
      <c r="F50" s="45"/>
      <c r="G50" s="46" t="s">
        <v>8</v>
      </c>
      <c r="H50" s="45"/>
      <c r="I50" s="45"/>
      <c r="J50" s="45"/>
      <c r="K50" s="46" t="s">
        <v>8</v>
      </c>
      <c r="L50" s="45"/>
      <c r="M50" s="45"/>
      <c r="N50" s="45"/>
      <c r="O50" s="46" t="s">
        <v>8</v>
      </c>
      <c r="P50" s="20" t="str">
        <f>IF(B50="","",VLOOKUP(B50,Bewertungsoptionen!$A$4:$B$7,2,FALSE))</f>
        <v/>
      </c>
      <c r="Q50" s="20" t="str">
        <f>IF(E50="","",VLOOKUP(E50,Bewertungsoptionen!$A$13:$B$22,2,FALSE))</f>
        <v/>
      </c>
      <c r="R50" s="20" t="str">
        <f>IF(F50="","",VLOOKUP(F50,Bewertungsoptionen!$A$26:$B$30,2,FALSE))</f>
        <v/>
      </c>
      <c r="S50" s="21">
        <f t="shared" si="0"/>
        <v>0</v>
      </c>
      <c r="T50" s="20" t="str">
        <f>IF(H50="","",VLOOKUP(H50,Bewertungsoptionen!$A$36:$B$38,2,FALSE))</f>
        <v/>
      </c>
      <c r="U50" s="20" t="str">
        <f>IF(I50="","",VLOOKUP(I50,Bewertungsoptionen!$A$42:$B$44,2,FALSE))</f>
        <v/>
      </c>
      <c r="V50" s="20" t="str">
        <f>IF(J50="","",VLOOKUP(J50,Bewertungsoptionen!$A$48:$B$50,2,FALSE))</f>
        <v/>
      </c>
      <c r="W50" s="21">
        <f t="shared" si="1"/>
        <v>0</v>
      </c>
      <c r="X50" s="20" t="str">
        <f>IF(L50="","",VLOOKUP(L50,Bewertungsoptionen!$A$56:$B$57,2,FALSE))</f>
        <v/>
      </c>
      <c r="Y50" s="20" t="str">
        <f>IF(M50="","",VLOOKUP(M50,Bewertungsoptionen!$A$61:$B$64,2,FALSE))</f>
        <v/>
      </c>
      <c r="Z50" s="20" t="str">
        <f>IF(N50="","",VLOOKUP(N50,Bewertungsoptionen!$A$68:$B$71,2,FALSE))</f>
        <v/>
      </c>
      <c r="AA50" s="21">
        <f t="shared" si="2"/>
        <v>0</v>
      </c>
    </row>
    <row r="51" spans="1:27" thickTop="1" thickBot="1" x14ac:dyDescent="0.3">
      <c r="A51" s="4">
        <f t="shared" si="3"/>
        <v>48</v>
      </c>
      <c r="B51" s="45"/>
      <c r="C51" s="45"/>
      <c r="D51" s="46" t="s">
        <v>8</v>
      </c>
      <c r="E51" s="45"/>
      <c r="F51" s="45"/>
      <c r="G51" s="46" t="s">
        <v>8</v>
      </c>
      <c r="H51" s="45"/>
      <c r="I51" s="45"/>
      <c r="J51" s="45"/>
      <c r="K51" s="46" t="s">
        <v>8</v>
      </c>
      <c r="L51" s="45"/>
      <c r="M51" s="45"/>
      <c r="N51" s="45"/>
      <c r="O51" s="46" t="s">
        <v>8</v>
      </c>
      <c r="P51" s="20" t="str">
        <f>IF(B51="","",VLOOKUP(B51,Bewertungsoptionen!$A$4:$B$7,2,FALSE))</f>
        <v/>
      </c>
      <c r="Q51" s="20" t="str">
        <f>IF(E51="","",VLOOKUP(E51,Bewertungsoptionen!$A$13:$B$22,2,FALSE))</f>
        <v/>
      </c>
      <c r="R51" s="20" t="str">
        <f>IF(F51="","",VLOOKUP(F51,Bewertungsoptionen!$A$26:$B$30,2,FALSE))</f>
        <v/>
      </c>
      <c r="S51" s="21">
        <f t="shared" si="0"/>
        <v>0</v>
      </c>
      <c r="T51" s="20" t="str">
        <f>IF(H51="","",VLOOKUP(H51,Bewertungsoptionen!$A$36:$B$38,2,FALSE))</f>
        <v/>
      </c>
      <c r="U51" s="20" t="str">
        <f>IF(I51="","",VLOOKUP(I51,Bewertungsoptionen!$A$42:$B$44,2,FALSE))</f>
        <v/>
      </c>
      <c r="V51" s="20" t="str">
        <f>IF(J51="","",VLOOKUP(J51,Bewertungsoptionen!$A$48:$B$50,2,FALSE))</f>
        <v/>
      </c>
      <c r="W51" s="21">
        <f t="shared" si="1"/>
        <v>0</v>
      </c>
      <c r="X51" s="20" t="str">
        <f>IF(L51="","",VLOOKUP(L51,Bewertungsoptionen!$A$56:$B$57,2,FALSE))</f>
        <v/>
      </c>
      <c r="Y51" s="20" t="str">
        <f>IF(M51="","",VLOOKUP(M51,Bewertungsoptionen!$A$61:$B$64,2,FALSE))</f>
        <v/>
      </c>
      <c r="Z51" s="20" t="str">
        <f>IF(N51="","",VLOOKUP(N51,Bewertungsoptionen!$A$68:$B$71,2,FALSE))</f>
        <v/>
      </c>
      <c r="AA51" s="21">
        <f t="shared" si="2"/>
        <v>0</v>
      </c>
    </row>
    <row r="52" spans="1:27" thickTop="1" thickBot="1" x14ac:dyDescent="0.3">
      <c r="A52" s="4">
        <f t="shared" si="3"/>
        <v>49</v>
      </c>
      <c r="B52" s="45"/>
      <c r="C52" s="45"/>
      <c r="D52" s="46" t="s">
        <v>8</v>
      </c>
      <c r="E52" s="45"/>
      <c r="F52" s="45"/>
      <c r="G52" s="46" t="s">
        <v>8</v>
      </c>
      <c r="H52" s="45"/>
      <c r="I52" s="45"/>
      <c r="J52" s="45"/>
      <c r="K52" s="46" t="s">
        <v>8</v>
      </c>
      <c r="L52" s="45"/>
      <c r="M52" s="45"/>
      <c r="N52" s="45"/>
      <c r="O52" s="46" t="s">
        <v>8</v>
      </c>
      <c r="P52" s="20" t="str">
        <f>IF(B52="","",VLOOKUP(B52,Bewertungsoptionen!$A$4:$B$7,2,FALSE))</f>
        <v/>
      </c>
      <c r="Q52" s="20" t="str">
        <f>IF(E52="","",VLOOKUP(E52,Bewertungsoptionen!$A$13:$B$22,2,FALSE))</f>
        <v/>
      </c>
      <c r="R52" s="20" t="str">
        <f>IF(F52="","",VLOOKUP(F52,Bewertungsoptionen!$A$26:$B$30,2,FALSE))</f>
        <v/>
      </c>
      <c r="S52" s="21">
        <f t="shared" si="0"/>
        <v>0</v>
      </c>
      <c r="T52" s="20" t="str">
        <f>IF(H52="","",VLOOKUP(H52,Bewertungsoptionen!$A$36:$B$38,2,FALSE))</f>
        <v/>
      </c>
      <c r="U52" s="20" t="str">
        <f>IF(I52="","",VLOOKUP(I52,Bewertungsoptionen!$A$42:$B$44,2,FALSE))</f>
        <v/>
      </c>
      <c r="V52" s="20" t="str">
        <f>IF(J52="","",VLOOKUP(J52,Bewertungsoptionen!$A$48:$B$50,2,FALSE))</f>
        <v/>
      </c>
      <c r="W52" s="21">
        <f t="shared" si="1"/>
        <v>0</v>
      </c>
      <c r="X52" s="20" t="str">
        <f>IF(L52="","",VLOOKUP(L52,Bewertungsoptionen!$A$56:$B$57,2,FALSE))</f>
        <v/>
      </c>
      <c r="Y52" s="20" t="str">
        <f>IF(M52="","",VLOOKUP(M52,Bewertungsoptionen!$A$61:$B$64,2,FALSE))</f>
        <v/>
      </c>
      <c r="Z52" s="20" t="str">
        <f>IF(N52="","",VLOOKUP(N52,Bewertungsoptionen!$A$68:$B$71,2,FALSE))</f>
        <v/>
      </c>
      <c r="AA52" s="21">
        <f t="shared" si="2"/>
        <v>0</v>
      </c>
    </row>
    <row r="53" spans="1:27" thickTop="1" thickBot="1" x14ac:dyDescent="0.3">
      <c r="A53" s="4">
        <f t="shared" si="3"/>
        <v>50</v>
      </c>
      <c r="B53" s="45"/>
      <c r="C53" s="45"/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/>
      <c r="N53" s="45"/>
      <c r="O53" s="46" t="s">
        <v>8</v>
      </c>
      <c r="P53" s="20" t="str">
        <f>IF(B53="","",VLOOKUP(B53,Bewertungsoptionen!$A$4:$B$7,2,FALSE))</f>
        <v/>
      </c>
      <c r="Q53" s="20" t="str">
        <f>IF(E53="","",VLOOKUP(E53,Bewertungsoptionen!$A$13:$B$22,2,FALSE))</f>
        <v/>
      </c>
      <c r="R53" s="20" t="str">
        <f>IF(F53="","",VLOOKUP(F53,Bewertungsoptionen!$A$26:$B$30,2,FALSE))</f>
        <v/>
      </c>
      <c r="S53" s="21">
        <f t="shared" si="0"/>
        <v>0</v>
      </c>
      <c r="T53" s="20" t="str">
        <f>IF(H53="","",VLOOKUP(H53,Bewertungsoptionen!$A$36:$B$38,2,FALSE))</f>
        <v/>
      </c>
      <c r="U53" s="20" t="str">
        <f>IF(I53="","",VLOOKUP(I53,Bewertungsoptionen!$A$42:$B$44,2,FALSE))</f>
        <v/>
      </c>
      <c r="V53" s="20" t="str">
        <f>IF(J53="","",VLOOKUP(J53,Bewertungsoptionen!$A$48:$B$50,2,FALSE))</f>
        <v/>
      </c>
      <c r="W53" s="21">
        <f t="shared" si="1"/>
        <v>0</v>
      </c>
      <c r="X53" s="20" t="str">
        <f>IF(L53="","",VLOOKUP(L53,Bewertungsoptionen!$A$56:$B$57,2,FALSE))</f>
        <v/>
      </c>
      <c r="Y53" s="20" t="str">
        <f>IF(M53="","",VLOOKUP(M53,Bewertungsoptionen!$A$61:$B$64,2,FALSE))</f>
        <v/>
      </c>
      <c r="Z53" s="20" t="str">
        <f>IF(N53="","",VLOOKUP(N53,Bewertungsoptionen!$A$68:$B$71,2,FALSE))</f>
        <v/>
      </c>
      <c r="AA53" s="21">
        <f t="shared" si="2"/>
        <v>0</v>
      </c>
    </row>
    <row r="54" spans="1:27" thickTop="1" thickBot="1" x14ac:dyDescent="0.3">
      <c r="A54" s="4">
        <f t="shared" si="3"/>
        <v>51</v>
      </c>
      <c r="B54" s="45"/>
      <c r="C54" s="45"/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/>
      <c r="N54" s="45"/>
      <c r="O54" s="46" t="s">
        <v>8</v>
      </c>
      <c r="P54" s="20" t="str">
        <f>IF(B54="","",VLOOKUP(B54,Bewertungsoptionen!$A$4:$B$7,2,FALSE))</f>
        <v/>
      </c>
      <c r="Q54" s="20" t="str">
        <f>IF(E54="","",VLOOKUP(E54,Bewertungsoptionen!$A$13:$B$22,2,FALSE))</f>
        <v/>
      </c>
      <c r="R54" s="20" t="str">
        <f>IF(F54="","",VLOOKUP(F54,Bewertungsoptionen!$A$26:$B$30,2,FALSE))</f>
        <v/>
      </c>
      <c r="S54" s="21">
        <f t="shared" si="0"/>
        <v>0</v>
      </c>
      <c r="T54" s="20" t="str">
        <f>IF(H54="","",VLOOKUP(H54,Bewertungsoptionen!$A$36:$B$38,2,FALSE))</f>
        <v/>
      </c>
      <c r="U54" s="20" t="str">
        <f>IF(I54="","",VLOOKUP(I54,Bewertungsoptionen!$A$42:$B$44,2,FALSE))</f>
        <v/>
      </c>
      <c r="V54" s="20" t="str">
        <f>IF(J54="","",VLOOKUP(J54,Bewertungsoptionen!$A$48:$B$50,2,FALSE))</f>
        <v/>
      </c>
      <c r="W54" s="21">
        <f t="shared" si="1"/>
        <v>0</v>
      </c>
      <c r="X54" s="20" t="str">
        <f>IF(L54="","",VLOOKUP(L54,Bewertungsoptionen!$A$56:$B$57,2,FALSE))</f>
        <v/>
      </c>
      <c r="Y54" s="20" t="str">
        <f>IF(M54="","",VLOOKUP(M54,Bewertungsoptionen!$A$61:$B$64,2,FALSE))</f>
        <v/>
      </c>
      <c r="Z54" s="20" t="str">
        <f>IF(N54="","",VLOOKUP(N54,Bewertungsoptionen!$A$68:$B$71,2,FALSE))</f>
        <v/>
      </c>
      <c r="AA54" s="21">
        <f t="shared" si="2"/>
        <v>0</v>
      </c>
    </row>
    <row r="55" spans="1:27" thickTop="1" thickBot="1" x14ac:dyDescent="0.3">
      <c r="A55" s="4">
        <f t="shared" si="3"/>
        <v>52</v>
      </c>
      <c r="B55" s="45"/>
      <c r="C55" s="45"/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/>
      <c r="N55" s="45"/>
      <c r="O55" s="46" t="s">
        <v>8</v>
      </c>
      <c r="P55" s="20" t="str">
        <f>IF(B55="","",VLOOKUP(B55,Bewertungsoptionen!$A$4:$B$7,2,FALSE))</f>
        <v/>
      </c>
      <c r="Q55" s="20" t="str">
        <f>IF(E55="","",VLOOKUP(E55,Bewertungsoptionen!$A$13:$B$22,2,FALSE))</f>
        <v/>
      </c>
      <c r="R55" s="20" t="str">
        <f>IF(F55="","",VLOOKUP(F55,Bewertungsoptionen!$A$26:$B$30,2,FALSE))</f>
        <v/>
      </c>
      <c r="S55" s="21">
        <f t="shared" si="0"/>
        <v>0</v>
      </c>
      <c r="T55" s="20" t="str">
        <f>IF(H55="","",VLOOKUP(H55,Bewertungsoptionen!$A$36:$B$38,2,FALSE))</f>
        <v/>
      </c>
      <c r="U55" s="20" t="str">
        <f>IF(I55="","",VLOOKUP(I55,Bewertungsoptionen!$A$42:$B$44,2,FALSE))</f>
        <v/>
      </c>
      <c r="V55" s="20" t="str">
        <f>IF(J55="","",VLOOKUP(J55,Bewertungsoptionen!$A$48:$B$50,2,FALSE))</f>
        <v/>
      </c>
      <c r="W55" s="21">
        <f t="shared" si="1"/>
        <v>0</v>
      </c>
      <c r="X55" s="20" t="str">
        <f>IF(L55="","",VLOOKUP(L55,Bewertungsoptionen!$A$56:$B$57,2,FALSE))</f>
        <v/>
      </c>
      <c r="Y55" s="20" t="str">
        <f>IF(M55="","",VLOOKUP(M55,Bewertungsoptionen!$A$61:$B$64,2,FALSE))</f>
        <v/>
      </c>
      <c r="Z55" s="20" t="str">
        <f>IF(N55="","",VLOOKUP(N55,Bewertungsoptionen!$A$68:$B$71,2,FALSE))</f>
        <v/>
      </c>
      <c r="AA55" s="21">
        <f t="shared" si="2"/>
        <v>0</v>
      </c>
    </row>
    <row r="56" spans="1:27" thickTop="1" thickBot="1" x14ac:dyDescent="0.3">
      <c r="A56" s="4">
        <f t="shared" si="3"/>
        <v>53</v>
      </c>
      <c r="B56" s="45"/>
      <c r="C56" s="45"/>
      <c r="D56" s="46" t="s">
        <v>8</v>
      </c>
      <c r="E56" s="45"/>
      <c r="F56" s="45"/>
      <c r="G56" s="46" t="s">
        <v>8</v>
      </c>
      <c r="H56" s="45"/>
      <c r="I56" s="45"/>
      <c r="J56" s="45"/>
      <c r="K56" s="46" t="s">
        <v>8</v>
      </c>
      <c r="L56" s="45"/>
      <c r="M56" s="45"/>
      <c r="N56" s="45"/>
      <c r="O56" s="46" t="s">
        <v>8</v>
      </c>
      <c r="P56" s="20" t="str">
        <f>IF(B56="","",VLOOKUP(B56,Bewertungsoptionen!$A$4:$B$7,2,FALSE))</f>
        <v/>
      </c>
      <c r="Q56" s="20" t="str">
        <f>IF(E56="","",VLOOKUP(E56,Bewertungsoptionen!$A$13:$B$22,2,FALSE))</f>
        <v/>
      </c>
      <c r="R56" s="20" t="str">
        <f>IF(F56="","",VLOOKUP(F56,Bewertungsoptionen!$A$26:$B$30,2,FALSE))</f>
        <v/>
      </c>
      <c r="S56" s="21">
        <f t="shared" si="0"/>
        <v>0</v>
      </c>
      <c r="T56" s="20" t="str">
        <f>IF(H56="","",VLOOKUP(H56,Bewertungsoptionen!$A$36:$B$38,2,FALSE))</f>
        <v/>
      </c>
      <c r="U56" s="20" t="str">
        <f>IF(I56="","",VLOOKUP(I56,Bewertungsoptionen!$A$42:$B$44,2,FALSE))</f>
        <v/>
      </c>
      <c r="V56" s="20" t="str">
        <f>IF(J56="","",VLOOKUP(J56,Bewertungsoptionen!$A$48:$B$50,2,FALSE))</f>
        <v/>
      </c>
      <c r="W56" s="21">
        <f t="shared" si="1"/>
        <v>0</v>
      </c>
      <c r="X56" s="20" t="str">
        <f>IF(L56="","",VLOOKUP(L56,Bewertungsoptionen!$A$56:$B$57,2,FALSE))</f>
        <v/>
      </c>
      <c r="Y56" s="20" t="str">
        <f>IF(M56="","",VLOOKUP(M56,Bewertungsoptionen!$A$61:$B$64,2,FALSE))</f>
        <v/>
      </c>
      <c r="Z56" s="20" t="str">
        <f>IF(N56="","",VLOOKUP(N56,Bewertungsoptionen!$A$68:$B$71,2,FALSE))</f>
        <v/>
      </c>
      <c r="AA56" s="21">
        <f t="shared" si="2"/>
        <v>0</v>
      </c>
    </row>
    <row r="57" spans="1:27" thickTop="1" thickBot="1" x14ac:dyDescent="0.3">
      <c r="A57" s="4">
        <f t="shared" si="3"/>
        <v>54</v>
      </c>
      <c r="B57" s="45"/>
      <c r="C57" s="45"/>
      <c r="D57" s="46" t="s">
        <v>8</v>
      </c>
      <c r="E57" s="45"/>
      <c r="F57" s="45"/>
      <c r="G57" s="46" t="s">
        <v>8</v>
      </c>
      <c r="H57" s="45"/>
      <c r="I57" s="45"/>
      <c r="J57" s="45"/>
      <c r="K57" s="46" t="s">
        <v>8</v>
      </c>
      <c r="L57" s="45"/>
      <c r="M57" s="45"/>
      <c r="N57" s="45"/>
      <c r="O57" s="46" t="s">
        <v>8</v>
      </c>
      <c r="P57" s="20" t="str">
        <f>IF(B57="","",VLOOKUP(B57,Bewertungsoptionen!$A$4:$B$7,2,FALSE))</f>
        <v/>
      </c>
      <c r="Q57" s="20" t="str">
        <f>IF(E57="","",VLOOKUP(E57,Bewertungsoptionen!$A$13:$B$22,2,FALSE))</f>
        <v/>
      </c>
      <c r="R57" s="20" t="str">
        <f>IF(F57="","",VLOOKUP(F57,Bewertungsoptionen!$A$26:$B$30,2,FALSE))</f>
        <v/>
      </c>
      <c r="S57" s="21">
        <f t="shared" si="0"/>
        <v>0</v>
      </c>
      <c r="T57" s="20" t="str">
        <f>IF(H57="","",VLOOKUP(H57,Bewertungsoptionen!$A$36:$B$38,2,FALSE))</f>
        <v/>
      </c>
      <c r="U57" s="20" t="str">
        <f>IF(I57="","",VLOOKUP(I57,Bewertungsoptionen!$A$42:$B$44,2,FALSE))</f>
        <v/>
      </c>
      <c r="V57" s="20" t="str">
        <f>IF(J57="","",VLOOKUP(J57,Bewertungsoptionen!$A$48:$B$50,2,FALSE))</f>
        <v/>
      </c>
      <c r="W57" s="21">
        <f t="shared" si="1"/>
        <v>0</v>
      </c>
      <c r="X57" s="20" t="str">
        <f>IF(L57="","",VLOOKUP(L57,Bewertungsoptionen!$A$56:$B$57,2,FALSE))</f>
        <v/>
      </c>
      <c r="Y57" s="20" t="str">
        <f>IF(M57="","",VLOOKUP(M57,Bewertungsoptionen!$A$61:$B$64,2,FALSE))</f>
        <v/>
      </c>
      <c r="Z57" s="20" t="str">
        <f>IF(N57="","",VLOOKUP(N57,Bewertungsoptionen!$A$68:$B$71,2,FALSE))</f>
        <v/>
      </c>
      <c r="AA57" s="21">
        <f t="shared" si="2"/>
        <v>0</v>
      </c>
    </row>
    <row r="58" spans="1:27" thickTop="1" thickBot="1" x14ac:dyDescent="0.3">
      <c r="A58" s="4">
        <f t="shared" si="3"/>
        <v>55</v>
      </c>
      <c r="B58" s="45"/>
      <c r="C58" s="45"/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/>
      <c r="N58" s="45"/>
      <c r="O58" s="46" t="s">
        <v>8</v>
      </c>
      <c r="P58" s="20" t="str">
        <f>IF(B58="","",VLOOKUP(B58,Bewertungsoptionen!$A$4:$B$7,2,FALSE))</f>
        <v/>
      </c>
      <c r="Q58" s="20" t="str">
        <f>IF(E58="","",VLOOKUP(E58,Bewertungsoptionen!$A$13:$B$22,2,FALSE))</f>
        <v/>
      </c>
      <c r="R58" s="20" t="str">
        <f>IF(F58="","",VLOOKUP(F58,Bewertungsoptionen!$A$26:$B$30,2,FALSE))</f>
        <v/>
      </c>
      <c r="S58" s="21">
        <f t="shared" si="0"/>
        <v>0</v>
      </c>
      <c r="T58" s="20" t="str">
        <f>IF(H58="","",VLOOKUP(H58,Bewertungsoptionen!$A$36:$B$38,2,FALSE))</f>
        <v/>
      </c>
      <c r="U58" s="20" t="str">
        <f>IF(I58="","",VLOOKUP(I58,Bewertungsoptionen!$A$42:$B$44,2,FALSE))</f>
        <v/>
      </c>
      <c r="V58" s="20" t="str">
        <f>IF(J58="","",VLOOKUP(J58,Bewertungsoptionen!$A$48:$B$50,2,FALSE))</f>
        <v/>
      </c>
      <c r="W58" s="21">
        <f t="shared" si="1"/>
        <v>0</v>
      </c>
      <c r="X58" s="20" t="str">
        <f>IF(L58="","",VLOOKUP(L58,Bewertungsoptionen!$A$56:$B$57,2,FALSE))</f>
        <v/>
      </c>
      <c r="Y58" s="20" t="str">
        <f>IF(M58="","",VLOOKUP(M58,Bewertungsoptionen!$A$61:$B$64,2,FALSE))</f>
        <v/>
      </c>
      <c r="Z58" s="20" t="str">
        <f>IF(N58="","",VLOOKUP(N58,Bewertungsoptionen!$A$68:$B$71,2,FALSE))</f>
        <v/>
      </c>
      <c r="AA58" s="21">
        <f t="shared" si="2"/>
        <v>0</v>
      </c>
    </row>
    <row r="59" spans="1:27" thickTop="1" thickBot="1" x14ac:dyDescent="0.3">
      <c r="A59" s="4">
        <f t="shared" si="3"/>
        <v>56</v>
      </c>
      <c r="B59" s="45"/>
      <c r="C59" s="45"/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/>
      <c r="N59" s="45"/>
      <c r="O59" s="46" t="s">
        <v>8</v>
      </c>
      <c r="P59" s="20" t="str">
        <f>IF(B59="","",VLOOKUP(B59,Bewertungsoptionen!$A$4:$B$7,2,FALSE))</f>
        <v/>
      </c>
      <c r="Q59" s="20" t="str">
        <f>IF(E59="","",VLOOKUP(E59,Bewertungsoptionen!$A$13:$B$22,2,FALSE))</f>
        <v/>
      </c>
      <c r="R59" s="20" t="str">
        <f>IF(F59="","",VLOOKUP(F59,Bewertungsoptionen!$A$26:$B$30,2,FALSE))</f>
        <v/>
      </c>
      <c r="S59" s="21">
        <f t="shared" si="0"/>
        <v>0</v>
      </c>
      <c r="T59" s="20" t="str">
        <f>IF(H59="","",VLOOKUP(H59,Bewertungsoptionen!$A$36:$B$38,2,FALSE))</f>
        <v/>
      </c>
      <c r="U59" s="20" t="str">
        <f>IF(I59="","",VLOOKUP(I59,Bewertungsoptionen!$A$42:$B$44,2,FALSE))</f>
        <v/>
      </c>
      <c r="V59" s="20" t="str">
        <f>IF(J59="","",VLOOKUP(J59,Bewertungsoptionen!$A$48:$B$50,2,FALSE))</f>
        <v/>
      </c>
      <c r="W59" s="21">
        <f t="shared" si="1"/>
        <v>0</v>
      </c>
      <c r="X59" s="20" t="str">
        <f>IF(L59="","",VLOOKUP(L59,Bewertungsoptionen!$A$56:$B$57,2,FALSE))</f>
        <v/>
      </c>
      <c r="Y59" s="20" t="str">
        <f>IF(M59="","",VLOOKUP(M59,Bewertungsoptionen!$A$61:$B$64,2,FALSE))</f>
        <v/>
      </c>
      <c r="Z59" s="20" t="str">
        <f>IF(N59="","",VLOOKUP(N59,Bewertungsoptionen!$A$68:$B$71,2,FALSE))</f>
        <v/>
      </c>
      <c r="AA59" s="21">
        <f t="shared" si="2"/>
        <v>0</v>
      </c>
    </row>
    <row r="60" spans="1:27" thickTop="1" thickBot="1" x14ac:dyDescent="0.3">
      <c r="A60" s="4">
        <f t="shared" si="3"/>
        <v>57</v>
      </c>
      <c r="B60" s="45"/>
      <c r="C60" s="45"/>
      <c r="D60" s="46" t="s">
        <v>8</v>
      </c>
      <c r="E60" s="45"/>
      <c r="F60" s="45"/>
      <c r="G60" s="46" t="s">
        <v>8</v>
      </c>
      <c r="H60" s="45"/>
      <c r="I60" s="45"/>
      <c r="J60" s="45"/>
      <c r="K60" s="46" t="s">
        <v>8</v>
      </c>
      <c r="L60" s="45"/>
      <c r="M60" s="45"/>
      <c r="N60" s="45"/>
      <c r="O60" s="46" t="s">
        <v>8</v>
      </c>
      <c r="P60" s="20" t="str">
        <f>IF(B60="","",VLOOKUP(B60,Bewertungsoptionen!$A$4:$B$7,2,FALSE))</f>
        <v/>
      </c>
      <c r="Q60" s="20" t="str">
        <f>IF(E60="","",VLOOKUP(E60,Bewertungsoptionen!$A$13:$B$22,2,FALSE))</f>
        <v/>
      </c>
      <c r="R60" s="20" t="str">
        <f>IF(F60="","",VLOOKUP(F60,Bewertungsoptionen!$A$26:$B$30,2,FALSE))</f>
        <v/>
      </c>
      <c r="S60" s="21">
        <f t="shared" si="0"/>
        <v>0</v>
      </c>
      <c r="T60" s="20" t="str">
        <f>IF(H60="","",VLOOKUP(H60,Bewertungsoptionen!$A$36:$B$38,2,FALSE))</f>
        <v/>
      </c>
      <c r="U60" s="20" t="str">
        <f>IF(I60="","",VLOOKUP(I60,Bewertungsoptionen!$A$42:$B$44,2,FALSE))</f>
        <v/>
      </c>
      <c r="V60" s="20" t="str">
        <f>IF(J60="","",VLOOKUP(J60,Bewertungsoptionen!$A$48:$B$50,2,FALSE))</f>
        <v/>
      </c>
      <c r="W60" s="21">
        <f t="shared" si="1"/>
        <v>0</v>
      </c>
      <c r="X60" s="20" t="str">
        <f>IF(L60="","",VLOOKUP(L60,Bewertungsoptionen!$A$56:$B$57,2,FALSE))</f>
        <v/>
      </c>
      <c r="Y60" s="20" t="str">
        <f>IF(M60="","",VLOOKUP(M60,Bewertungsoptionen!$A$61:$B$64,2,FALSE))</f>
        <v/>
      </c>
      <c r="Z60" s="20" t="str">
        <f>IF(N60="","",VLOOKUP(N60,Bewertungsoptionen!$A$68:$B$71,2,FALSE))</f>
        <v/>
      </c>
      <c r="AA60" s="21">
        <f t="shared" si="2"/>
        <v>0</v>
      </c>
    </row>
    <row r="61" spans="1:27" thickTop="1" thickBot="1" x14ac:dyDescent="0.3">
      <c r="A61" s="4">
        <f t="shared" si="3"/>
        <v>58</v>
      </c>
      <c r="B61" s="45"/>
      <c r="C61" s="45"/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/>
      <c r="N61" s="45"/>
      <c r="O61" s="46" t="s">
        <v>8</v>
      </c>
      <c r="P61" s="20" t="str">
        <f>IF(B61="","",VLOOKUP(B61,Bewertungsoptionen!$A$4:$B$7,2,FALSE))</f>
        <v/>
      </c>
      <c r="Q61" s="20" t="str">
        <f>IF(E61="","",VLOOKUP(E61,Bewertungsoptionen!$A$13:$B$22,2,FALSE))</f>
        <v/>
      </c>
      <c r="R61" s="20" t="str">
        <f>IF(F61="","",VLOOKUP(F61,Bewertungsoptionen!$A$26:$B$30,2,FALSE))</f>
        <v/>
      </c>
      <c r="S61" s="21">
        <f t="shared" si="0"/>
        <v>0</v>
      </c>
      <c r="T61" s="20" t="str">
        <f>IF(H61="","",VLOOKUP(H61,Bewertungsoptionen!$A$36:$B$38,2,FALSE))</f>
        <v/>
      </c>
      <c r="U61" s="20" t="str">
        <f>IF(I61="","",VLOOKUP(I61,Bewertungsoptionen!$A$42:$B$44,2,FALSE))</f>
        <v/>
      </c>
      <c r="V61" s="20" t="str">
        <f>IF(J61="","",VLOOKUP(J61,Bewertungsoptionen!$A$48:$B$50,2,FALSE))</f>
        <v/>
      </c>
      <c r="W61" s="21">
        <f t="shared" si="1"/>
        <v>0</v>
      </c>
      <c r="X61" s="20" t="str">
        <f>IF(L61="","",VLOOKUP(L61,Bewertungsoptionen!$A$56:$B$57,2,FALSE))</f>
        <v/>
      </c>
      <c r="Y61" s="20" t="str">
        <f>IF(M61="","",VLOOKUP(M61,Bewertungsoptionen!$A$61:$B$64,2,FALSE))</f>
        <v/>
      </c>
      <c r="Z61" s="20" t="str">
        <f>IF(N61="","",VLOOKUP(N61,Bewertungsoptionen!$A$68:$B$71,2,FALSE))</f>
        <v/>
      </c>
      <c r="AA61" s="21">
        <f t="shared" si="2"/>
        <v>0</v>
      </c>
    </row>
    <row r="62" spans="1:27" thickTop="1" thickBot="1" x14ac:dyDescent="0.3">
      <c r="A62" s="4">
        <f t="shared" si="3"/>
        <v>59</v>
      </c>
      <c r="B62" s="45"/>
      <c r="C62" s="45"/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/>
      <c r="N62" s="45"/>
      <c r="O62" s="46" t="s">
        <v>8</v>
      </c>
      <c r="P62" s="20" t="str">
        <f>IF(B62="","",VLOOKUP(B62,Bewertungsoptionen!$A$4:$B$7,2,FALSE))</f>
        <v/>
      </c>
      <c r="Q62" s="20" t="str">
        <f>IF(E62="","",VLOOKUP(E62,Bewertungsoptionen!$A$13:$B$22,2,FALSE))</f>
        <v/>
      </c>
      <c r="R62" s="20" t="str">
        <f>IF(F62="","",VLOOKUP(F62,Bewertungsoptionen!$A$26:$B$30,2,FALSE))</f>
        <v/>
      </c>
      <c r="S62" s="21">
        <f t="shared" si="0"/>
        <v>0</v>
      </c>
      <c r="T62" s="20" t="str">
        <f>IF(H62="","",VLOOKUP(H62,Bewertungsoptionen!$A$36:$B$38,2,FALSE))</f>
        <v/>
      </c>
      <c r="U62" s="20" t="str">
        <f>IF(I62="","",VLOOKUP(I62,Bewertungsoptionen!$A$42:$B$44,2,FALSE))</f>
        <v/>
      </c>
      <c r="V62" s="20" t="str">
        <f>IF(J62="","",VLOOKUP(J62,Bewertungsoptionen!$A$48:$B$50,2,FALSE))</f>
        <v/>
      </c>
      <c r="W62" s="21">
        <f t="shared" si="1"/>
        <v>0</v>
      </c>
      <c r="X62" s="20" t="str">
        <f>IF(L62="","",VLOOKUP(L62,Bewertungsoptionen!$A$56:$B$57,2,FALSE))</f>
        <v/>
      </c>
      <c r="Y62" s="20" t="str">
        <f>IF(M62="","",VLOOKUP(M62,Bewertungsoptionen!$A$61:$B$64,2,FALSE))</f>
        <v/>
      </c>
      <c r="Z62" s="20" t="str">
        <f>IF(N62="","",VLOOKUP(N62,Bewertungsoptionen!$A$68:$B$71,2,FALSE))</f>
        <v/>
      </c>
      <c r="AA62" s="21">
        <f t="shared" si="2"/>
        <v>0</v>
      </c>
    </row>
    <row r="63" spans="1:27" thickTop="1" thickBot="1" x14ac:dyDescent="0.3">
      <c r="A63" s="4">
        <f t="shared" si="3"/>
        <v>60</v>
      </c>
      <c r="B63" s="45"/>
      <c r="C63" s="45"/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/>
      <c r="N63" s="45"/>
      <c r="O63" s="46" t="s">
        <v>8</v>
      </c>
      <c r="P63" s="20" t="str">
        <f>IF(B63="","",VLOOKUP(B63,Bewertungsoptionen!$A$4:$B$7,2,FALSE))</f>
        <v/>
      </c>
      <c r="Q63" s="20" t="str">
        <f>IF(E63="","",VLOOKUP(E63,Bewertungsoptionen!$A$13:$B$22,2,FALSE))</f>
        <v/>
      </c>
      <c r="R63" s="20" t="str">
        <f>IF(F63="","",VLOOKUP(F63,Bewertungsoptionen!$A$26:$B$30,2,FALSE))</f>
        <v/>
      </c>
      <c r="S63" s="21">
        <f t="shared" si="0"/>
        <v>0</v>
      </c>
      <c r="T63" s="20" t="str">
        <f>IF(H63="","",VLOOKUP(H63,Bewertungsoptionen!$A$36:$B$38,2,FALSE))</f>
        <v/>
      </c>
      <c r="U63" s="20" t="str">
        <f>IF(I63="","",VLOOKUP(I63,Bewertungsoptionen!$A$42:$B$44,2,FALSE))</f>
        <v/>
      </c>
      <c r="V63" s="20" t="str">
        <f>IF(J63="","",VLOOKUP(J63,Bewertungsoptionen!$A$48:$B$50,2,FALSE))</f>
        <v/>
      </c>
      <c r="W63" s="21">
        <f t="shared" si="1"/>
        <v>0</v>
      </c>
      <c r="X63" s="20" t="str">
        <f>IF(L63="","",VLOOKUP(L63,Bewertungsoptionen!$A$56:$B$57,2,FALSE))</f>
        <v/>
      </c>
      <c r="Y63" s="20" t="str">
        <f>IF(M63="","",VLOOKUP(M63,Bewertungsoptionen!$A$61:$B$64,2,FALSE))</f>
        <v/>
      </c>
      <c r="Z63" s="20" t="str">
        <f>IF(N63="","",VLOOKUP(N63,Bewertungsoptionen!$A$68:$B$71,2,FALSE))</f>
        <v/>
      </c>
      <c r="AA63" s="21">
        <f t="shared" si="2"/>
        <v>0</v>
      </c>
    </row>
    <row r="64" spans="1:27" thickTop="1" thickBot="1" x14ac:dyDescent="0.3">
      <c r="A64" s="4">
        <f t="shared" si="3"/>
        <v>61</v>
      </c>
      <c r="B64" s="45"/>
      <c r="C64" s="45"/>
      <c r="D64" s="46" t="s">
        <v>8</v>
      </c>
      <c r="E64" s="45"/>
      <c r="F64" s="45"/>
      <c r="G64" s="46" t="s">
        <v>8</v>
      </c>
      <c r="H64" s="45"/>
      <c r="I64" s="45"/>
      <c r="J64" s="45"/>
      <c r="K64" s="46" t="s">
        <v>8</v>
      </c>
      <c r="L64" s="45"/>
      <c r="M64" s="45"/>
      <c r="N64" s="45"/>
      <c r="O64" s="46" t="s">
        <v>8</v>
      </c>
      <c r="P64" s="20" t="str">
        <f>IF(B64="","",VLOOKUP(B64,Bewertungsoptionen!$A$4:$B$7,2,FALSE))</f>
        <v/>
      </c>
      <c r="Q64" s="20" t="str">
        <f>IF(E64="","",VLOOKUP(E64,Bewertungsoptionen!$A$13:$B$22,2,FALSE))</f>
        <v/>
      </c>
      <c r="R64" s="20" t="str">
        <f>IF(F64="","",VLOOKUP(F64,Bewertungsoptionen!$A$26:$B$30,2,FALSE))</f>
        <v/>
      </c>
      <c r="S64" s="21">
        <f t="shared" si="0"/>
        <v>0</v>
      </c>
      <c r="T64" s="20" t="str">
        <f>IF(H64="","",VLOOKUP(H64,Bewertungsoptionen!$A$36:$B$38,2,FALSE))</f>
        <v/>
      </c>
      <c r="U64" s="20" t="str">
        <f>IF(I64="","",VLOOKUP(I64,Bewertungsoptionen!$A$42:$B$44,2,FALSE))</f>
        <v/>
      </c>
      <c r="V64" s="20" t="str">
        <f>IF(J64="","",VLOOKUP(J64,Bewertungsoptionen!$A$48:$B$50,2,FALSE))</f>
        <v/>
      </c>
      <c r="W64" s="21">
        <f t="shared" si="1"/>
        <v>0</v>
      </c>
      <c r="X64" s="20" t="str">
        <f>IF(L64="","",VLOOKUP(L64,Bewertungsoptionen!$A$56:$B$57,2,FALSE))</f>
        <v/>
      </c>
      <c r="Y64" s="20" t="str">
        <f>IF(M64="","",VLOOKUP(M64,Bewertungsoptionen!$A$61:$B$64,2,FALSE))</f>
        <v/>
      </c>
      <c r="Z64" s="20" t="str">
        <f>IF(N64="","",VLOOKUP(N64,Bewertungsoptionen!$A$68:$B$71,2,FALSE))</f>
        <v/>
      </c>
      <c r="AA64" s="21">
        <f t="shared" si="2"/>
        <v>0</v>
      </c>
    </row>
    <row r="65" spans="1:27" thickTop="1" thickBot="1" x14ac:dyDescent="0.3">
      <c r="A65" s="4">
        <f t="shared" si="3"/>
        <v>62</v>
      </c>
      <c r="B65" s="45"/>
      <c r="C65" s="45"/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/>
      <c r="N65" s="45"/>
      <c r="O65" s="46" t="s">
        <v>8</v>
      </c>
      <c r="P65" s="20" t="str">
        <f>IF(B65="","",VLOOKUP(B65,Bewertungsoptionen!$A$4:$B$7,2,FALSE))</f>
        <v/>
      </c>
      <c r="Q65" s="20" t="str">
        <f>IF(E65="","",VLOOKUP(E65,Bewertungsoptionen!$A$13:$B$22,2,FALSE))</f>
        <v/>
      </c>
      <c r="R65" s="20" t="str">
        <f>IF(F65="","",VLOOKUP(F65,Bewertungsoptionen!$A$26:$B$30,2,FALSE))</f>
        <v/>
      </c>
      <c r="S65" s="21">
        <f t="shared" si="0"/>
        <v>0</v>
      </c>
      <c r="T65" s="20" t="str">
        <f>IF(H65="","",VLOOKUP(H65,Bewertungsoptionen!$A$36:$B$38,2,FALSE))</f>
        <v/>
      </c>
      <c r="U65" s="20" t="str">
        <f>IF(I65="","",VLOOKUP(I65,Bewertungsoptionen!$A$42:$B$44,2,FALSE))</f>
        <v/>
      </c>
      <c r="V65" s="20" t="str">
        <f>IF(J65="","",VLOOKUP(J65,Bewertungsoptionen!$A$48:$B$50,2,FALSE))</f>
        <v/>
      </c>
      <c r="W65" s="21">
        <f t="shared" si="1"/>
        <v>0</v>
      </c>
      <c r="X65" s="20" t="str">
        <f>IF(L65="","",VLOOKUP(L65,Bewertungsoptionen!$A$56:$B$57,2,FALSE))</f>
        <v/>
      </c>
      <c r="Y65" s="20" t="str">
        <f>IF(M65="","",VLOOKUP(M65,Bewertungsoptionen!$A$61:$B$64,2,FALSE))</f>
        <v/>
      </c>
      <c r="Z65" s="20" t="str">
        <f>IF(N65="","",VLOOKUP(N65,Bewertungsoptionen!$A$68:$B$71,2,FALSE))</f>
        <v/>
      </c>
      <c r="AA65" s="21">
        <f t="shared" si="2"/>
        <v>0</v>
      </c>
    </row>
    <row r="66" spans="1:27" thickTop="1" thickBot="1" x14ac:dyDescent="0.3">
      <c r="A66" s="4">
        <f t="shared" si="3"/>
        <v>63</v>
      </c>
      <c r="B66" s="45"/>
      <c r="C66" s="45"/>
      <c r="D66" s="46" t="s">
        <v>8</v>
      </c>
      <c r="E66" s="45"/>
      <c r="F66" s="45"/>
      <c r="G66" s="46" t="s">
        <v>8</v>
      </c>
      <c r="H66" s="45"/>
      <c r="I66" s="45"/>
      <c r="J66" s="45"/>
      <c r="K66" s="46" t="s">
        <v>8</v>
      </c>
      <c r="L66" s="45"/>
      <c r="M66" s="45"/>
      <c r="N66" s="45"/>
      <c r="O66" s="46" t="s">
        <v>8</v>
      </c>
      <c r="P66" s="20" t="str">
        <f>IF(B66="","",VLOOKUP(B66,Bewertungsoptionen!$A$4:$B$7,2,FALSE))</f>
        <v/>
      </c>
      <c r="Q66" s="20" t="str">
        <f>IF(E66="","",VLOOKUP(E66,Bewertungsoptionen!$A$13:$B$22,2,FALSE))</f>
        <v/>
      </c>
      <c r="R66" s="20" t="str">
        <f>IF(F66="","",VLOOKUP(F66,Bewertungsoptionen!$A$26:$B$30,2,FALSE))</f>
        <v/>
      </c>
      <c r="S66" s="21">
        <f t="shared" si="0"/>
        <v>0</v>
      </c>
      <c r="T66" s="20" t="str">
        <f>IF(H66="","",VLOOKUP(H66,Bewertungsoptionen!$A$36:$B$38,2,FALSE))</f>
        <v/>
      </c>
      <c r="U66" s="20" t="str">
        <f>IF(I66="","",VLOOKUP(I66,Bewertungsoptionen!$A$42:$B$44,2,FALSE))</f>
        <v/>
      </c>
      <c r="V66" s="20" t="str">
        <f>IF(J66="","",VLOOKUP(J66,Bewertungsoptionen!$A$48:$B$50,2,FALSE))</f>
        <v/>
      </c>
      <c r="W66" s="21">
        <f t="shared" si="1"/>
        <v>0</v>
      </c>
      <c r="X66" s="20" t="str">
        <f>IF(L66="","",VLOOKUP(L66,Bewertungsoptionen!$A$56:$B$57,2,FALSE))</f>
        <v/>
      </c>
      <c r="Y66" s="20" t="str">
        <f>IF(M66="","",VLOOKUP(M66,Bewertungsoptionen!$A$61:$B$64,2,FALSE))</f>
        <v/>
      </c>
      <c r="Z66" s="20" t="str">
        <f>IF(N66="","",VLOOKUP(N66,Bewertungsoptionen!$A$68:$B$71,2,FALSE))</f>
        <v/>
      </c>
      <c r="AA66" s="21">
        <f t="shared" si="2"/>
        <v>0</v>
      </c>
    </row>
    <row r="67" spans="1:27" thickTop="1" thickBot="1" x14ac:dyDescent="0.3">
      <c r="A67" s="4">
        <f t="shared" si="3"/>
        <v>64</v>
      </c>
      <c r="B67" s="45"/>
      <c r="C67" s="45"/>
      <c r="D67" s="46" t="s">
        <v>8</v>
      </c>
      <c r="E67" s="45"/>
      <c r="F67" s="45"/>
      <c r="G67" s="46" t="s">
        <v>8</v>
      </c>
      <c r="H67" s="45"/>
      <c r="I67" s="45"/>
      <c r="J67" s="45"/>
      <c r="K67" s="46" t="s">
        <v>8</v>
      </c>
      <c r="L67" s="45"/>
      <c r="M67" s="45"/>
      <c r="N67" s="45"/>
      <c r="O67" s="46" t="s">
        <v>8</v>
      </c>
      <c r="P67" s="20" t="str">
        <f>IF(B67="","",VLOOKUP(B67,Bewertungsoptionen!$A$4:$B$7,2,FALSE))</f>
        <v/>
      </c>
      <c r="Q67" s="20" t="str">
        <f>IF(E67="","",VLOOKUP(E67,Bewertungsoptionen!$A$13:$B$22,2,FALSE))</f>
        <v/>
      </c>
      <c r="R67" s="20" t="str">
        <f>IF(F67="","",VLOOKUP(F67,Bewertungsoptionen!$A$26:$B$30,2,FALSE))</f>
        <v/>
      </c>
      <c r="S67" s="21">
        <f t="shared" si="0"/>
        <v>0</v>
      </c>
      <c r="T67" s="20" t="str">
        <f>IF(H67="","",VLOOKUP(H67,Bewertungsoptionen!$A$36:$B$38,2,FALSE))</f>
        <v/>
      </c>
      <c r="U67" s="20" t="str">
        <f>IF(I67="","",VLOOKUP(I67,Bewertungsoptionen!$A$42:$B$44,2,FALSE))</f>
        <v/>
      </c>
      <c r="V67" s="20" t="str">
        <f>IF(J67="","",VLOOKUP(J67,Bewertungsoptionen!$A$48:$B$50,2,FALSE))</f>
        <v/>
      </c>
      <c r="W67" s="21">
        <f t="shared" si="1"/>
        <v>0</v>
      </c>
      <c r="X67" s="20" t="str">
        <f>IF(L67="","",VLOOKUP(L67,Bewertungsoptionen!$A$56:$B$57,2,FALSE))</f>
        <v/>
      </c>
      <c r="Y67" s="20" t="str">
        <f>IF(M67="","",VLOOKUP(M67,Bewertungsoptionen!$A$61:$B$64,2,FALSE))</f>
        <v/>
      </c>
      <c r="Z67" s="20" t="str">
        <f>IF(N67="","",VLOOKUP(N67,Bewertungsoptionen!$A$68:$B$71,2,FALSE))</f>
        <v/>
      </c>
      <c r="AA67" s="21">
        <f t="shared" si="2"/>
        <v>0</v>
      </c>
    </row>
    <row r="68" spans="1:27" thickTop="1" thickBot="1" x14ac:dyDescent="0.3">
      <c r="A68" s="4">
        <f t="shared" si="3"/>
        <v>65</v>
      </c>
      <c r="B68" s="45"/>
      <c r="C68" s="45"/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/>
      <c r="N68" s="45"/>
      <c r="O68" s="46" t="s">
        <v>8</v>
      </c>
      <c r="P68" s="20" t="str">
        <f>IF(B68="","",VLOOKUP(B68,Bewertungsoptionen!$A$4:$B$7,2,FALSE))</f>
        <v/>
      </c>
      <c r="Q68" s="20" t="str">
        <f>IF(E68="","",VLOOKUP(E68,Bewertungsoptionen!$A$13:$B$22,2,FALSE))</f>
        <v/>
      </c>
      <c r="R68" s="20" t="str">
        <f>IF(F68="","",VLOOKUP(F68,Bewertungsoptionen!$A$26:$B$30,2,FALSE))</f>
        <v/>
      </c>
      <c r="S68" s="21">
        <f t="shared" si="0"/>
        <v>0</v>
      </c>
      <c r="T68" s="20" t="str">
        <f>IF(H68="","",VLOOKUP(H68,Bewertungsoptionen!$A$36:$B$38,2,FALSE))</f>
        <v/>
      </c>
      <c r="U68" s="20" t="str">
        <f>IF(I68="","",VLOOKUP(I68,Bewertungsoptionen!$A$42:$B$44,2,FALSE))</f>
        <v/>
      </c>
      <c r="V68" s="20" t="str">
        <f>IF(J68="","",VLOOKUP(J68,Bewertungsoptionen!$A$48:$B$50,2,FALSE))</f>
        <v/>
      </c>
      <c r="W68" s="21">
        <f t="shared" si="1"/>
        <v>0</v>
      </c>
      <c r="X68" s="20" t="str">
        <f>IF(L68="","",VLOOKUP(L68,Bewertungsoptionen!$A$56:$B$57,2,FALSE))</f>
        <v/>
      </c>
      <c r="Y68" s="20" t="str">
        <f>IF(M68="","",VLOOKUP(M68,Bewertungsoptionen!$A$61:$B$64,2,FALSE))</f>
        <v/>
      </c>
      <c r="Z68" s="20" t="str">
        <f>IF(N68="","",VLOOKUP(N68,Bewertungsoptionen!$A$68:$B$71,2,FALSE))</f>
        <v/>
      </c>
      <c r="AA68" s="21">
        <f t="shared" si="2"/>
        <v>0</v>
      </c>
    </row>
    <row r="69" spans="1:27" thickTop="1" thickBot="1" x14ac:dyDescent="0.3">
      <c r="A69" s="4">
        <f t="shared" si="3"/>
        <v>66</v>
      </c>
      <c r="B69" s="45"/>
      <c r="C69" s="45"/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/>
      <c r="N69" s="45"/>
      <c r="O69" s="46" t="s">
        <v>8</v>
      </c>
      <c r="P69" s="20" t="str">
        <f>IF(B69="","",VLOOKUP(B69,Bewertungsoptionen!$A$4:$B$7,2,FALSE))</f>
        <v/>
      </c>
      <c r="Q69" s="20" t="str">
        <f>IF(E69="","",VLOOKUP(E69,Bewertungsoptionen!$A$13:$B$22,2,FALSE))</f>
        <v/>
      </c>
      <c r="R69" s="20" t="str">
        <f>IF(F69="","",VLOOKUP(F69,Bewertungsoptionen!$A$26:$B$30,2,FALSE))</f>
        <v/>
      </c>
      <c r="S69" s="21">
        <f t="shared" ref="S69:S132" si="4">SUM(Q69:R69)</f>
        <v>0</v>
      </c>
      <c r="T69" s="20" t="str">
        <f>IF(H69="","",VLOOKUP(H69,Bewertungsoptionen!$A$36:$B$38,2,FALSE))</f>
        <v/>
      </c>
      <c r="U69" s="20" t="str">
        <f>IF(I69="","",VLOOKUP(I69,Bewertungsoptionen!$A$42:$B$44,2,FALSE))</f>
        <v/>
      </c>
      <c r="V69" s="20" t="str">
        <f>IF(J69="","",VLOOKUP(J69,Bewertungsoptionen!$A$48:$B$50,2,FALSE))</f>
        <v/>
      </c>
      <c r="W69" s="21">
        <f t="shared" ref="W69:W132" si="5">SUM(T69:V69)</f>
        <v>0</v>
      </c>
      <c r="X69" s="20" t="str">
        <f>IF(L69="","",VLOOKUP(L69,Bewertungsoptionen!$A$56:$B$57,2,FALSE))</f>
        <v/>
      </c>
      <c r="Y69" s="20" t="str">
        <f>IF(M69="","",VLOOKUP(M69,Bewertungsoptionen!$A$61:$B$64,2,FALSE))</f>
        <v/>
      </c>
      <c r="Z69" s="20" t="str">
        <f>IF(N69="","",VLOOKUP(N69,Bewertungsoptionen!$A$68:$B$71,2,FALSE))</f>
        <v/>
      </c>
      <c r="AA69" s="21">
        <f t="shared" ref="AA69:AA132" si="6">SUM(X69:Z69)</f>
        <v>0</v>
      </c>
    </row>
    <row r="70" spans="1:27" thickTop="1" thickBot="1" x14ac:dyDescent="0.3">
      <c r="A70" s="4">
        <f t="shared" ref="A70:A101" si="7">A69+1</f>
        <v>67</v>
      </c>
      <c r="B70" s="45"/>
      <c r="C70" s="45"/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/>
      <c r="N70" s="45"/>
      <c r="O70" s="46" t="s">
        <v>8</v>
      </c>
      <c r="P70" s="20" t="str">
        <f>IF(B70="","",VLOOKUP(B70,Bewertungsoptionen!$A$4:$B$7,2,FALSE))</f>
        <v/>
      </c>
      <c r="Q70" s="20" t="str">
        <f>IF(E70="","",VLOOKUP(E70,Bewertungsoptionen!$A$13:$B$22,2,FALSE))</f>
        <v/>
      </c>
      <c r="R70" s="20" t="str">
        <f>IF(F70="","",VLOOKUP(F70,Bewertungsoptionen!$A$26:$B$30,2,FALSE))</f>
        <v/>
      </c>
      <c r="S70" s="21">
        <f t="shared" si="4"/>
        <v>0</v>
      </c>
      <c r="T70" s="20" t="str">
        <f>IF(H70="","",VLOOKUP(H70,Bewertungsoptionen!$A$36:$B$38,2,FALSE))</f>
        <v/>
      </c>
      <c r="U70" s="20" t="str">
        <f>IF(I70="","",VLOOKUP(I70,Bewertungsoptionen!$A$42:$B$44,2,FALSE))</f>
        <v/>
      </c>
      <c r="V70" s="20" t="str">
        <f>IF(J70="","",VLOOKUP(J70,Bewertungsoptionen!$A$48:$B$50,2,FALSE))</f>
        <v/>
      </c>
      <c r="W70" s="21">
        <f t="shared" si="5"/>
        <v>0</v>
      </c>
      <c r="X70" s="20" t="str">
        <f>IF(L70="","",VLOOKUP(L70,Bewertungsoptionen!$A$56:$B$57,2,FALSE))</f>
        <v/>
      </c>
      <c r="Y70" s="20" t="str">
        <f>IF(M70="","",VLOOKUP(M70,Bewertungsoptionen!$A$61:$B$64,2,FALSE))</f>
        <v/>
      </c>
      <c r="Z70" s="20" t="str">
        <f>IF(N70="","",VLOOKUP(N70,Bewertungsoptionen!$A$68:$B$71,2,FALSE))</f>
        <v/>
      </c>
      <c r="AA70" s="21">
        <f t="shared" si="6"/>
        <v>0</v>
      </c>
    </row>
    <row r="71" spans="1:27" thickTop="1" thickBot="1" x14ac:dyDescent="0.3">
      <c r="A71" s="4">
        <f t="shared" si="7"/>
        <v>68</v>
      </c>
      <c r="B71" s="45"/>
      <c r="C71" s="45"/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/>
      <c r="M71" s="45"/>
      <c r="N71" s="45"/>
      <c r="O71" s="46" t="s">
        <v>8</v>
      </c>
      <c r="P71" s="20" t="str">
        <f>IF(B71="","",VLOOKUP(B71,Bewertungsoptionen!$A$4:$B$7,2,FALSE))</f>
        <v/>
      </c>
      <c r="Q71" s="20" t="str">
        <f>IF(E71="","",VLOOKUP(E71,Bewertungsoptionen!$A$13:$B$22,2,FALSE))</f>
        <v/>
      </c>
      <c r="R71" s="20" t="str">
        <f>IF(F71="","",VLOOKUP(F71,Bewertungsoptionen!$A$26:$B$30,2,FALSE))</f>
        <v/>
      </c>
      <c r="S71" s="21">
        <f t="shared" si="4"/>
        <v>0</v>
      </c>
      <c r="T71" s="20" t="str">
        <f>IF(H71="","",VLOOKUP(H71,Bewertungsoptionen!$A$36:$B$38,2,FALSE))</f>
        <v/>
      </c>
      <c r="U71" s="20" t="str">
        <f>IF(I71="","",VLOOKUP(I71,Bewertungsoptionen!$A$42:$B$44,2,FALSE))</f>
        <v/>
      </c>
      <c r="V71" s="20" t="str">
        <f>IF(J71="","",VLOOKUP(J71,Bewertungsoptionen!$A$48:$B$50,2,FALSE))</f>
        <v/>
      </c>
      <c r="W71" s="21">
        <f t="shared" si="5"/>
        <v>0</v>
      </c>
      <c r="X71" s="20" t="str">
        <f>IF(L71="","",VLOOKUP(L71,Bewertungsoptionen!$A$56:$B$57,2,FALSE))</f>
        <v/>
      </c>
      <c r="Y71" s="20" t="str">
        <f>IF(M71="","",VLOOKUP(M71,Bewertungsoptionen!$A$61:$B$64,2,FALSE))</f>
        <v/>
      </c>
      <c r="Z71" s="20" t="str">
        <f>IF(N71="","",VLOOKUP(N71,Bewertungsoptionen!$A$68:$B$71,2,FALSE))</f>
        <v/>
      </c>
      <c r="AA71" s="21">
        <f t="shared" si="6"/>
        <v>0</v>
      </c>
    </row>
    <row r="72" spans="1:27" thickTop="1" thickBot="1" x14ac:dyDescent="0.3">
      <c r="A72" s="4">
        <f t="shared" si="7"/>
        <v>69</v>
      </c>
      <c r="B72" s="45"/>
      <c r="C72" s="45"/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/>
      <c r="M72" s="45"/>
      <c r="N72" s="45"/>
      <c r="O72" s="46" t="s">
        <v>8</v>
      </c>
      <c r="P72" s="20" t="str">
        <f>IF(B72="","",VLOOKUP(B72,Bewertungsoptionen!$A$4:$B$7,2,FALSE))</f>
        <v/>
      </c>
      <c r="Q72" s="20" t="str">
        <f>IF(E72="","",VLOOKUP(E72,Bewertungsoptionen!$A$13:$B$22,2,FALSE))</f>
        <v/>
      </c>
      <c r="R72" s="20" t="str">
        <f>IF(F72="","",VLOOKUP(F72,Bewertungsoptionen!$A$26:$B$30,2,FALSE))</f>
        <v/>
      </c>
      <c r="S72" s="21">
        <f t="shared" si="4"/>
        <v>0</v>
      </c>
      <c r="T72" s="20" t="str">
        <f>IF(H72="","",VLOOKUP(H72,Bewertungsoptionen!$A$36:$B$38,2,FALSE))</f>
        <v/>
      </c>
      <c r="U72" s="20" t="str">
        <f>IF(I72="","",VLOOKUP(I72,Bewertungsoptionen!$A$42:$B$44,2,FALSE))</f>
        <v/>
      </c>
      <c r="V72" s="20" t="str">
        <f>IF(J72="","",VLOOKUP(J72,Bewertungsoptionen!$A$48:$B$50,2,FALSE))</f>
        <v/>
      </c>
      <c r="W72" s="21">
        <f t="shared" si="5"/>
        <v>0</v>
      </c>
      <c r="X72" s="20" t="str">
        <f>IF(L72="","",VLOOKUP(L72,Bewertungsoptionen!$A$56:$B$57,2,FALSE))</f>
        <v/>
      </c>
      <c r="Y72" s="20" t="str">
        <f>IF(M72="","",VLOOKUP(M72,Bewertungsoptionen!$A$61:$B$64,2,FALSE))</f>
        <v/>
      </c>
      <c r="Z72" s="20" t="str">
        <f>IF(N72="","",VLOOKUP(N72,Bewertungsoptionen!$A$68:$B$71,2,FALSE))</f>
        <v/>
      </c>
      <c r="AA72" s="21">
        <f t="shared" si="6"/>
        <v>0</v>
      </c>
    </row>
    <row r="73" spans="1:27" thickTop="1" thickBot="1" x14ac:dyDescent="0.3">
      <c r="A73" s="4">
        <f t="shared" si="7"/>
        <v>70</v>
      </c>
      <c r="B73" s="45"/>
      <c r="C73" s="45"/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/>
      <c r="M73" s="45"/>
      <c r="N73" s="45"/>
      <c r="O73" s="46" t="s">
        <v>8</v>
      </c>
      <c r="P73" s="20" t="str">
        <f>IF(B73="","",VLOOKUP(B73,Bewertungsoptionen!$A$4:$B$7,2,FALSE))</f>
        <v/>
      </c>
      <c r="Q73" s="20" t="str">
        <f>IF(E73="","",VLOOKUP(E73,Bewertungsoptionen!$A$13:$B$22,2,FALSE))</f>
        <v/>
      </c>
      <c r="R73" s="20" t="str">
        <f>IF(F73="","",VLOOKUP(F73,Bewertungsoptionen!$A$26:$B$30,2,FALSE))</f>
        <v/>
      </c>
      <c r="S73" s="21">
        <f t="shared" si="4"/>
        <v>0</v>
      </c>
      <c r="T73" s="20" t="str">
        <f>IF(H73="","",VLOOKUP(H73,Bewertungsoptionen!$A$36:$B$38,2,FALSE))</f>
        <v/>
      </c>
      <c r="U73" s="20" t="str">
        <f>IF(I73="","",VLOOKUP(I73,Bewertungsoptionen!$A$42:$B$44,2,FALSE))</f>
        <v/>
      </c>
      <c r="V73" s="20" t="str">
        <f>IF(J73="","",VLOOKUP(J73,Bewertungsoptionen!$A$48:$B$50,2,FALSE))</f>
        <v/>
      </c>
      <c r="W73" s="21">
        <f t="shared" si="5"/>
        <v>0</v>
      </c>
      <c r="X73" s="20" t="str">
        <f>IF(L73="","",VLOOKUP(L73,Bewertungsoptionen!$A$56:$B$57,2,FALSE))</f>
        <v/>
      </c>
      <c r="Y73" s="20" t="str">
        <f>IF(M73="","",VLOOKUP(M73,Bewertungsoptionen!$A$61:$B$64,2,FALSE))</f>
        <v/>
      </c>
      <c r="Z73" s="20" t="str">
        <f>IF(N73="","",VLOOKUP(N73,Bewertungsoptionen!$A$68:$B$71,2,FALSE))</f>
        <v/>
      </c>
      <c r="AA73" s="21">
        <f t="shared" si="6"/>
        <v>0</v>
      </c>
    </row>
    <row r="74" spans="1:27" thickTop="1" thickBot="1" x14ac:dyDescent="0.3">
      <c r="A74" s="4">
        <f t="shared" si="7"/>
        <v>71</v>
      </c>
      <c r="B74" s="45"/>
      <c r="C74" s="45"/>
      <c r="D74" s="46" t="s">
        <v>8</v>
      </c>
      <c r="E74" s="45"/>
      <c r="F74" s="45"/>
      <c r="G74" s="46" t="s">
        <v>8</v>
      </c>
      <c r="H74" s="45"/>
      <c r="I74" s="45"/>
      <c r="J74" s="45"/>
      <c r="K74" s="46" t="s">
        <v>8</v>
      </c>
      <c r="L74" s="45"/>
      <c r="M74" s="45"/>
      <c r="N74" s="45"/>
      <c r="O74" s="46" t="s">
        <v>8</v>
      </c>
      <c r="P74" s="20" t="str">
        <f>IF(B74="","",VLOOKUP(B74,Bewertungsoptionen!$A$4:$B$7,2,FALSE))</f>
        <v/>
      </c>
      <c r="Q74" s="20" t="str">
        <f>IF(E74="","",VLOOKUP(E74,Bewertungsoptionen!$A$13:$B$22,2,FALSE))</f>
        <v/>
      </c>
      <c r="R74" s="20" t="str">
        <f>IF(F74="","",VLOOKUP(F74,Bewertungsoptionen!$A$26:$B$30,2,FALSE))</f>
        <v/>
      </c>
      <c r="S74" s="21">
        <f t="shared" si="4"/>
        <v>0</v>
      </c>
      <c r="T74" s="20" t="str">
        <f>IF(H74="","",VLOOKUP(H74,Bewertungsoptionen!$A$36:$B$38,2,FALSE))</f>
        <v/>
      </c>
      <c r="U74" s="20" t="str">
        <f>IF(I74="","",VLOOKUP(I74,Bewertungsoptionen!$A$42:$B$44,2,FALSE))</f>
        <v/>
      </c>
      <c r="V74" s="20" t="str">
        <f>IF(J74="","",VLOOKUP(J74,Bewertungsoptionen!$A$48:$B$50,2,FALSE))</f>
        <v/>
      </c>
      <c r="W74" s="21">
        <f t="shared" si="5"/>
        <v>0</v>
      </c>
      <c r="X74" s="20" t="str">
        <f>IF(L74="","",VLOOKUP(L74,Bewertungsoptionen!$A$56:$B$57,2,FALSE))</f>
        <v/>
      </c>
      <c r="Y74" s="20" t="str">
        <f>IF(M74="","",VLOOKUP(M74,Bewertungsoptionen!$A$61:$B$64,2,FALSE))</f>
        <v/>
      </c>
      <c r="Z74" s="20" t="str">
        <f>IF(N74="","",VLOOKUP(N74,Bewertungsoptionen!$A$68:$B$71,2,FALSE))</f>
        <v/>
      </c>
      <c r="AA74" s="21">
        <f t="shared" si="6"/>
        <v>0</v>
      </c>
    </row>
    <row r="75" spans="1:27" thickTop="1" thickBot="1" x14ac:dyDescent="0.3">
      <c r="A75" s="4">
        <f t="shared" si="7"/>
        <v>72</v>
      </c>
      <c r="B75" s="45"/>
      <c r="C75" s="45"/>
      <c r="D75" s="46" t="s">
        <v>8</v>
      </c>
      <c r="E75" s="45"/>
      <c r="F75" s="45"/>
      <c r="G75" s="46" t="s">
        <v>8</v>
      </c>
      <c r="H75" s="45"/>
      <c r="I75" s="45"/>
      <c r="J75" s="45"/>
      <c r="K75" s="46" t="s">
        <v>8</v>
      </c>
      <c r="L75" s="45"/>
      <c r="M75" s="45"/>
      <c r="N75" s="45"/>
      <c r="O75" s="46" t="s">
        <v>8</v>
      </c>
      <c r="P75" s="20" t="str">
        <f>IF(B75="","",VLOOKUP(B75,Bewertungsoptionen!$A$4:$B$7,2,FALSE))</f>
        <v/>
      </c>
      <c r="Q75" s="20" t="str">
        <f>IF(E75="","",VLOOKUP(E75,Bewertungsoptionen!$A$13:$B$22,2,FALSE))</f>
        <v/>
      </c>
      <c r="R75" s="20" t="str">
        <f>IF(F75="","",VLOOKUP(F75,Bewertungsoptionen!$A$26:$B$30,2,FALSE))</f>
        <v/>
      </c>
      <c r="S75" s="21">
        <f t="shared" si="4"/>
        <v>0</v>
      </c>
      <c r="T75" s="20" t="str">
        <f>IF(H75="","",VLOOKUP(H75,Bewertungsoptionen!$A$36:$B$38,2,FALSE))</f>
        <v/>
      </c>
      <c r="U75" s="20" t="str">
        <f>IF(I75="","",VLOOKUP(I75,Bewertungsoptionen!$A$42:$B$44,2,FALSE))</f>
        <v/>
      </c>
      <c r="V75" s="20" t="str">
        <f>IF(J75="","",VLOOKUP(J75,Bewertungsoptionen!$A$48:$B$50,2,FALSE))</f>
        <v/>
      </c>
      <c r="W75" s="21">
        <f t="shared" si="5"/>
        <v>0</v>
      </c>
      <c r="X75" s="20" t="str">
        <f>IF(L75="","",VLOOKUP(L75,Bewertungsoptionen!$A$56:$B$57,2,FALSE))</f>
        <v/>
      </c>
      <c r="Y75" s="20" t="str">
        <f>IF(M75="","",VLOOKUP(M75,Bewertungsoptionen!$A$61:$B$64,2,FALSE))</f>
        <v/>
      </c>
      <c r="Z75" s="20" t="str">
        <f>IF(N75="","",VLOOKUP(N75,Bewertungsoptionen!$A$68:$B$71,2,FALSE))</f>
        <v/>
      </c>
      <c r="AA75" s="21">
        <f t="shared" si="6"/>
        <v>0</v>
      </c>
    </row>
    <row r="76" spans="1:27" thickTop="1" thickBot="1" x14ac:dyDescent="0.3">
      <c r="A76" s="4">
        <f t="shared" si="7"/>
        <v>73</v>
      </c>
      <c r="B76" s="45"/>
      <c r="C76" s="45"/>
      <c r="D76" s="46" t="s">
        <v>8</v>
      </c>
      <c r="E76" s="45"/>
      <c r="F76" s="45"/>
      <c r="G76" s="46" t="s">
        <v>8</v>
      </c>
      <c r="H76" s="45"/>
      <c r="I76" s="45"/>
      <c r="J76" s="45"/>
      <c r="K76" s="46" t="s">
        <v>8</v>
      </c>
      <c r="L76" s="45"/>
      <c r="M76" s="45"/>
      <c r="N76" s="45"/>
      <c r="O76" s="46" t="s">
        <v>8</v>
      </c>
      <c r="P76" s="20" t="str">
        <f>IF(B76="","",VLOOKUP(B76,Bewertungsoptionen!$A$4:$B$7,2,FALSE))</f>
        <v/>
      </c>
      <c r="Q76" s="20" t="str">
        <f>IF(E76="","",VLOOKUP(E76,Bewertungsoptionen!$A$13:$B$22,2,FALSE))</f>
        <v/>
      </c>
      <c r="R76" s="20" t="str">
        <f>IF(F76="","",VLOOKUP(F76,Bewertungsoptionen!$A$26:$B$30,2,FALSE))</f>
        <v/>
      </c>
      <c r="S76" s="21">
        <f t="shared" si="4"/>
        <v>0</v>
      </c>
      <c r="T76" s="20" t="str">
        <f>IF(H76="","",VLOOKUP(H76,Bewertungsoptionen!$A$36:$B$38,2,FALSE))</f>
        <v/>
      </c>
      <c r="U76" s="20" t="str">
        <f>IF(I76="","",VLOOKUP(I76,Bewertungsoptionen!$A$42:$B$44,2,FALSE))</f>
        <v/>
      </c>
      <c r="V76" s="20" t="str">
        <f>IF(J76="","",VLOOKUP(J76,Bewertungsoptionen!$A$48:$B$50,2,FALSE))</f>
        <v/>
      </c>
      <c r="W76" s="21">
        <f t="shared" si="5"/>
        <v>0</v>
      </c>
      <c r="X76" s="20" t="str">
        <f>IF(L76="","",VLOOKUP(L76,Bewertungsoptionen!$A$56:$B$57,2,FALSE))</f>
        <v/>
      </c>
      <c r="Y76" s="20" t="str">
        <f>IF(M76="","",VLOOKUP(M76,Bewertungsoptionen!$A$61:$B$64,2,FALSE))</f>
        <v/>
      </c>
      <c r="Z76" s="20" t="str">
        <f>IF(N76="","",VLOOKUP(N76,Bewertungsoptionen!$A$68:$B$71,2,FALSE))</f>
        <v/>
      </c>
      <c r="AA76" s="21">
        <f t="shared" si="6"/>
        <v>0</v>
      </c>
    </row>
    <row r="77" spans="1:27" thickTop="1" thickBot="1" x14ac:dyDescent="0.3">
      <c r="A77" s="4">
        <f t="shared" si="7"/>
        <v>74</v>
      </c>
      <c r="B77" s="45"/>
      <c r="C77" s="45"/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/>
      <c r="N77" s="45"/>
      <c r="O77" s="46" t="s">
        <v>8</v>
      </c>
      <c r="P77" s="20" t="str">
        <f>IF(B77="","",VLOOKUP(B77,Bewertungsoptionen!$A$4:$B$7,2,FALSE))</f>
        <v/>
      </c>
      <c r="Q77" s="20" t="str">
        <f>IF(E77="","",VLOOKUP(E77,Bewertungsoptionen!$A$13:$B$22,2,FALSE))</f>
        <v/>
      </c>
      <c r="R77" s="20" t="str">
        <f>IF(F77="","",VLOOKUP(F77,Bewertungsoptionen!$A$26:$B$30,2,FALSE))</f>
        <v/>
      </c>
      <c r="S77" s="21">
        <f t="shared" si="4"/>
        <v>0</v>
      </c>
      <c r="T77" s="20" t="str">
        <f>IF(H77="","",VLOOKUP(H77,Bewertungsoptionen!$A$36:$B$38,2,FALSE))</f>
        <v/>
      </c>
      <c r="U77" s="20" t="str">
        <f>IF(I77="","",VLOOKUP(I77,Bewertungsoptionen!$A$42:$B$44,2,FALSE))</f>
        <v/>
      </c>
      <c r="V77" s="20" t="str">
        <f>IF(J77="","",VLOOKUP(J77,Bewertungsoptionen!$A$48:$B$50,2,FALSE))</f>
        <v/>
      </c>
      <c r="W77" s="21">
        <f t="shared" si="5"/>
        <v>0</v>
      </c>
      <c r="X77" s="20" t="str">
        <f>IF(L77="","",VLOOKUP(L77,Bewertungsoptionen!$A$56:$B$57,2,FALSE))</f>
        <v/>
      </c>
      <c r="Y77" s="20" t="str">
        <f>IF(M77="","",VLOOKUP(M77,Bewertungsoptionen!$A$61:$B$64,2,FALSE))</f>
        <v/>
      </c>
      <c r="Z77" s="20" t="str">
        <f>IF(N77="","",VLOOKUP(N77,Bewertungsoptionen!$A$68:$B$71,2,FALSE))</f>
        <v/>
      </c>
      <c r="AA77" s="21">
        <f t="shared" si="6"/>
        <v>0</v>
      </c>
    </row>
    <row r="78" spans="1:27" thickTop="1" thickBot="1" x14ac:dyDescent="0.3">
      <c r="A78" s="4">
        <f t="shared" si="7"/>
        <v>75</v>
      </c>
      <c r="B78" s="45"/>
      <c r="C78" s="45"/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/>
      <c r="N78" s="45"/>
      <c r="O78" s="46" t="s">
        <v>8</v>
      </c>
      <c r="P78" s="20" t="str">
        <f>IF(B78="","",VLOOKUP(B78,Bewertungsoptionen!$A$4:$B$7,2,FALSE))</f>
        <v/>
      </c>
      <c r="Q78" s="20" t="str">
        <f>IF(E78="","",VLOOKUP(E78,Bewertungsoptionen!$A$13:$B$22,2,FALSE))</f>
        <v/>
      </c>
      <c r="R78" s="20" t="str">
        <f>IF(F78="","",VLOOKUP(F78,Bewertungsoptionen!$A$26:$B$30,2,FALSE))</f>
        <v/>
      </c>
      <c r="S78" s="21">
        <f t="shared" si="4"/>
        <v>0</v>
      </c>
      <c r="T78" s="20" t="str">
        <f>IF(H78="","",VLOOKUP(H78,Bewertungsoptionen!$A$36:$B$38,2,FALSE))</f>
        <v/>
      </c>
      <c r="U78" s="20" t="str">
        <f>IF(I78="","",VLOOKUP(I78,Bewertungsoptionen!$A$42:$B$44,2,FALSE))</f>
        <v/>
      </c>
      <c r="V78" s="20" t="str">
        <f>IF(J78="","",VLOOKUP(J78,Bewertungsoptionen!$A$48:$B$50,2,FALSE))</f>
        <v/>
      </c>
      <c r="W78" s="21">
        <f t="shared" si="5"/>
        <v>0</v>
      </c>
      <c r="X78" s="20" t="str">
        <f>IF(L78="","",VLOOKUP(L78,Bewertungsoptionen!$A$56:$B$57,2,FALSE))</f>
        <v/>
      </c>
      <c r="Y78" s="20" t="str">
        <f>IF(M78="","",VLOOKUP(M78,Bewertungsoptionen!$A$61:$B$64,2,FALSE))</f>
        <v/>
      </c>
      <c r="Z78" s="20" t="str">
        <f>IF(N78="","",VLOOKUP(N78,Bewertungsoptionen!$A$68:$B$71,2,FALSE))</f>
        <v/>
      </c>
      <c r="AA78" s="21">
        <f t="shared" si="6"/>
        <v>0</v>
      </c>
    </row>
    <row r="79" spans="1:27" thickTop="1" thickBot="1" x14ac:dyDescent="0.3">
      <c r="A79" s="4">
        <f t="shared" si="7"/>
        <v>76</v>
      </c>
      <c r="B79" s="45"/>
      <c r="C79" s="45"/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/>
      <c r="N79" s="45"/>
      <c r="O79" s="46" t="s">
        <v>8</v>
      </c>
      <c r="P79" s="20" t="str">
        <f>IF(B79="","",VLOOKUP(B79,Bewertungsoptionen!$A$4:$B$7,2,FALSE))</f>
        <v/>
      </c>
      <c r="Q79" s="20" t="str">
        <f>IF(E79="","",VLOOKUP(E79,Bewertungsoptionen!$A$13:$B$22,2,FALSE))</f>
        <v/>
      </c>
      <c r="R79" s="20" t="str">
        <f>IF(F79="","",VLOOKUP(F79,Bewertungsoptionen!$A$26:$B$30,2,FALSE))</f>
        <v/>
      </c>
      <c r="S79" s="21">
        <f t="shared" si="4"/>
        <v>0</v>
      </c>
      <c r="T79" s="20" t="str">
        <f>IF(H79="","",VLOOKUP(H79,Bewertungsoptionen!$A$36:$B$38,2,FALSE))</f>
        <v/>
      </c>
      <c r="U79" s="20" t="str">
        <f>IF(I79="","",VLOOKUP(I79,Bewertungsoptionen!$A$42:$B$44,2,FALSE))</f>
        <v/>
      </c>
      <c r="V79" s="20" t="str">
        <f>IF(J79="","",VLOOKUP(J79,Bewertungsoptionen!$A$48:$B$50,2,FALSE))</f>
        <v/>
      </c>
      <c r="W79" s="21">
        <f t="shared" si="5"/>
        <v>0</v>
      </c>
      <c r="X79" s="20" t="str">
        <f>IF(L79="","",VLOOKUP(L79,Bewertungsoptionen!$A$56:$B$57,2,FALSE))</f>
        <v/>
      </c>
      <c r="Y79" s="20" t="str">
        <f>IF(M79="","",VLOOKUP(M79,Bewertungsoptionen!$A$61:$B$64,2,FALSE))</f>
        <v/>
      </c>
      <c r="Z79" s="20" t="str">
        <f>IF(N79="","",VLOOKUP(N79,Bewertungsoptionen!$A$68:$B$71,2,FALSE))</f>
        <v/>
      </c>
      <c r="AA79" s="21">
        <f t="shared" si="6"/>
        <v>0</v>
      </c>
    </row>
    <row r="80" spans="1:27" thickTop="1" thickBot="1" x14ac:dyDescent="0.3">
      <c r="A80" s="4">
        <f t="shared" si="7"/>
        <v>77</v>
      </c>
      <c r="B80" s="45"/>
      <c r="C80" s="45"/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/>
      <c r="N80" s="45"/>
      <c r="O80" s="46" t="s">
        <v>8</v>
      </c>
      <c r="P80" s="20" t="str">
        <f>IF(B80="","",VLOOKUP(B80,Bewertungsoptionen!$A$4:$B$7,2,FALSE))</f>
        <v/>
      </c>
      <c r="Q80" s="20" t="str">
        <f>IF(E80="","",VLOOKUP(E80,Bewertungsoptionen!$A$13:$B$22,2,FALSE))</f>
        <v/>
      </c>
      <c r="R80" s="20" t="str">
        <f>IF(F80="","",VLOOKUP(F80,Bewertungsoptionen!$A$26:$B$30,2,FALSE))</f>
        <v/>
      </c>
      <c r="S80" s="21">
        <f t="shared" si="4"/>
        <v>0</v>
      </c>
      <c r="T80" s="20" t="str">
        <f>IF(H80="","",VLOOKUP(H80,Bewertungsoptionen!$A$36:$B$38,2,FALSE))</f>
        <v/>
      </c>
      <c r="U80" s="20" t="str">
        <f>IF(I80="","",VLOOKUP(I80,Bewertungsoptionen!$A$42:$B$44,2,FALSE))</f>
        <v/>
      </c>
      <c r="V80" s="20" t="str">
        <f>IF(J80="","",VLOOKUP(J80,Bewertungsoptionen!$A$48:$B$50,2,FALSE))</f>
        <v/>
      </c>
      <c r="W80" s="21">
        <f t="shared" si="5"/>
        <v>0</v>
      </c>
      <c r="X80" s="20" t="str">
        <f>IF(L80="","",VLOOKUP(L80,Bewertungsoptionen!$A$56:$B$57,2,FALSE))</f>
        <v/>
      </c>
      <c r="Y80" s="20" t="str">
        <f>IF(M80="","",VLOOKUP(M80,Bewertungsoptionen!$A$61:$B$64,2,FALSE))</f>
        <v/>
      </c>
      <c r="Z80" s="20" t="str">
        <f>IF(N80="","",VLOOKUP(N80,Bewertungsoptionen!$A$68:$B$71,2,FALSE))</f>
        <v/>
      </c>
      <c r="AA80" s="21">
        <f t="shared" si="6"/>
        <v>0</v>
      </c>
    </row>
    <row r="81" spans="1:27" thickTop="1" thickBot="1" x14ac:dyDescent="0.3">
      <c r="A81" s="4">
        <f t="shared" si="7"/>
        <v>78</v>
      </c>
      <c r="B81" s="45"/>
      <c r="C81" s="45"/>
      <c r="D81" s="46" t="s">
        <v>8</v>
      </c>
      <c r="E81" s="45"/>
      <c r="F81" s="45"/>
      <c r="G81" s="46" t="s">
        <v>8</v>
      </c>
      <c r="H81" s="45"/>
      <c r="I81" s="45"/>
      <c r="J81" s="45"/>
      <c r="K81" s="46" t="s">
        <v>8</v>
      </c>
      <c r="L81" s="45"/>
      <c r="M81" s="45"/>
      <c r="N81" s="45"/>
      <c r="O81" s="46" t="s">
        <v>8</v>
      </c>
      <c r="P81" s="20" t="str">
        <f>IF(B81="","",VLOOKUP(B81,Bewertungsoptionen!$A$4:$B$7,2,FALSE))</f>
        <v/>
      </c>
      <c r="Q81" s="20" t="str">
        <f>IF(E81="","",VLOOKUP(E81,Bewertungsoptionen!$A$13:$B$22,2,FALSE))</f>
        <v/>
      </c>
      <c r="R81" s="20" t="str">
        <f>IF(F81="","",VLOOKUP(F81,Bewertungsoptionen!$A$26:$B$30,2,FALSE))</f>
        <v/>
      </c>
      <c r="S81" s="21">
        <f t="shared" si="4"/>
        <v>0</v>
      </c>
      <c r="T81" s="20" t="str">
        <f>IF(H81="","",VLOOKUP(H81,Bewertungsoptionen!$A$36:$B$38,2,FALSE))</f>
        <v/>
      </c>
      <c r="U81" s="20" t="str">
        <f>IF(I81="","",VLOOKUP(I81,Bewertungsoptionen!$A$42:$B$44,2,FALSE))</f>
        <v/>
      </c>
      <c r="V81" s="20" t="str">
        <f>IF(J81="","",VLOOKUP(J81,Bewertungsoptionen!$A$48:$B$50,2,FALSE))</f>
        <v/>
      </c>
      <c r="W81" s="21">
        <f t="shared" si="5"/>
        <v>0</v>
      </c>
      <c r="X81" s="20" t="str">
        <f>IF(L81="","",VLOOKUP(L81,Bewertungsoptionen!$A$56:$B$57,2,FALSE))</f>
        <v/>
      </c>
      <c r="Y81" s="20" t="str">
        <f>IF(M81="","",VLOOKUP(M81,Bewertungsoptionen!$A$61:$B$64,2,FALSE))</f>
        <v/>
      </c>
      <c r="Z81" s="20" t="str">
        <f>IF(N81="","",VLOOKUP(N81,Bewertungsoptionen!$A$68:$B$71,2,FALSE))</f>
        <v/>
      </c>
      <c r="AA81" s="21">
        <f t="shared" si="6"/>
        <v>0</v>
      </c>
    </row>
    <row r="82" spans="1:27" thickTop="1" thickBot="1" x14ac:dyDescent="0.3">
      <c r="A82" s="4">
        <f t="shared" si="7"/>
        <v>79</v>
      </c>
      <c r="B82" s="45"/>
      <c r="C82" s="45"/>
      <c r="D82" s="46" t="s">
        <v>8</v>
      </c>
      <c r="E82" s="45"/>
      <c r="F82" s="45"/>
      <c r="G82" s="46" t="s">
        <v>8</v>
      </c>
      <c r="H82" s="45"/>
      <c r="I82" s="45"/>
      <c r="J82" s="45"/>
      <c r="K82" s="46" t="s">
        <v>8</v>
      </c>
      <c r="L82" s="45"/>
      <c r="M82" s="45"/>
      <c r="N82" s="45"/>
      <c r="O82" s="46" t="s">
        <v>8</v>
      </c>
      <c r="P82" s="20" t="str">
        <f>IF(B82="","",VLOOKUP(B82,Bewertungsoptionen!$A$4:$B$7,2,FALSE))</f>
        <v/>
      </c>
      <c r="Q82" s="20" t="str">
        <f>IF(E82="","",VLOOKUP(E82,Bewertungsoptionen!$A$13:$B$22,2,FALSE))</f>
        <v/>
      </c>
      <c r="R82" s="20" t="str">
        <f>IF(F82="","",VLOOKUP(F82,Bewertungsoptionen!$A$26:$B$30,2,FALSE))</f>
        <v/>
      </c>
      <c r="S82" s="21">
        <f t="shared" si="4"/>
        <v>0</v>
      </c>
      <c r="T82" s="20" t="str">
        <f>IF(H82="","",VLOOKUP(H82,Bewertungsoptionen!$A$36:$B$38,2,FALSE))</f>
        <v/>
      </c>
      <c r="U82" s="20" t="str">
        <f>IF(I82="","",VLOOKUP(I82,Bewertungsoptionen!$A$42:$B$44,2,FALSE))</f>
        <v/>
      </c>
      <c r="V82" s="20" t="str">
        <f>IF(J82="","",VLOOKUP(J82,Bewertungsoptionen!$A$48:$B$50,2,FALSE))</f>
        <v/>
      </c>
      <c r="W82" s="21">
        <f t="shared" si="5"/>
        <v>0</v>
      </c>
      <c r="X82" s="20" t="str">
        <f>IF(L82="","",VLOOKUP(L82,Bewertungsoptionen!$A$56:$B$57,2,FALSE))</f>
        <v/>
      </c>
      <c r="Y82" s="20" t="str">
        <f>IF(M82="","",VLOOKUP(M82,Bewertungsoptionen!$A$61:$B$64,2,FALSE))</f>
        <v/>
      </c>
      <c r="Z82" s="20" t="str">
        <f>IF(N82="","",VLOOKUP(N82,Bewertungsoptionen!$A$68:$B$71,2,FALSE))</f>
        <v/>
      </c>
      <c r="AA82" s="21">
        <f t="shared" si="6"/>
        <v>0</v>
      </c>
    </row>
    <row r="83" spans="1:27" thickTop="1" thickBot="1" x14ac:dyDescent="0.3">
      <c r="A83" s="4">
        <f t="shared" si="7"/>
        <v>80</v>
      </c>
      <c r="B83" s="45"/>
      <c r="C83" s="45"/>
      <c r="D83" s="46" t="s">
        <v>8</v>
      </c>
      <c r="E83" s="45"/>
      <c r="F83" s="45"/>
      <c r="G83" s="46" t="s">
        <v>8</v>
      </c>
      <c r="H83" s="45"/>
      <c r="I83" s="45"/>
      <c r="J83" s="45"/>
      <c r="K83" s="46" t="s">
        <v>8</v>
      </c>
      <c r="L83" s="45"/>
      <c r="M83" s="45"/>
      <c r="N83" s="45"/>
      <c r="O83" s="46" t="s">
        <v>8</v>
      </c>
      <c r="P83" s="20" t="str">
        <f>IF(B83="","",VLOOKUP(B83,Bewertungsoptionen!$A$4:$B$7,2,FALSE))</f>
        <v/>
      </c>
      <c r="Q83" s="20" t="str">
        <f>IF(E83="","",VLOOKUP(E83,Bewertungsoptionen!$A$13:$B$22,2,FALSE))</f>
        <v/>
      </c>
      <c r="R83" s="20" t="str">
        <f>IF(F83="","",VLOOKUP(F83,Bewertungsoptionen!$A$26:$B$30,2,FALSE))</f>
        <v/>
      </c>
      <c r="S83" s="21">
        <f t="shared" si="4"/>
        <v>0</v>
      </c>
      <c r="T83" s="20" t="str">
        <f>IF(H83="","",VLOOKUP(H83,Bewertungsoptionen!$A$36:$B$38,2,FALSE))</f>
        <v/>
      </c>
      <c r="U83" s="20" t="str">
        <f>IF(I83="","",VLOOKUP(I83,Bewertungsoptionen!$A$42:$B$44,2,FALSE))</f>
        <v/>
      </c>
      <c r="V83" s="20" t="str">
        <f>IF(J83="","",VLOOKUP(J83,Bewertungsoptionen!$A$48:$B$50,2,FALSE))</f>
        <v/>
      </c>
      <c r="W83" s="21">
        <f t="shared" si="5"/>
        <v>0</v>
      </c>
      <c r="X83" s="20" t="str">
        <f>IF(L83="","",VLOOKUP(L83,Bewertungsoptionen!$A$56:$B$57,2,FALSE))</f>
        <v/>
      </c>
      <c r="Y83" s="20" t="str">
        <f>IF(M83="","",VLOOKUP(M83,Bewertungsoptionen!$A$61:$B$64,2,FALSE))</f>
        <v/>
      </c>
      <c r="Z83" s="20" t="str">
        <f>IF(N83="","",VLOOKUP(N83,Bewertungsoptionen!$A$68:$B$71,2,FALSE))</f>
        <v/>
      </c>
      <c r="AA83" s="21">
        <f t="shared" si="6"/>
        <v>0</v>
      </c>
    </row>
    <row r="84" spans="1:27" thickTop="1" thickBot="1" x14ac:dyDescent="0.3">
      <c r="A84" s="4">
        <f t="shared" si="7"/>
        <v>81</v>
      </c>
      <c r="B84" s="45"/>
      <c r="C84" s="45"/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/>
      <c r="M84" s="45"/>
      <c r="N84" s="45"/>
      <c r="O84" s="46" t="s">
        <v>8</v>
      </c>
      <c r="P84" s="20" t="str">
        <f>IF(B84="","",VLOOKUP(B84,Bewertungsoptionen!$A$4:$B$7,2,FALSE))</f>
        <v/>
      </c>
      <c r="Q84" s="20" t="str">
        <f>IF(E84="","",VLOOKUP(E84,Bewertungsoptionen!$A$13:$B$22,2,FALSE))</f>
        <v/>
      </c>
      <c r="R84" s="20" t="str">
        <f>IF(F84="","",VLOOKUP(F84,Bewertungsoptionen!$A$26:$B$30,2,FALSE))</f>
        <v/>
      </c>
      <c r="S84" s="21">
        <f t="shared" si="4"/>
        <v>0</v>
      </c>
      <c r="T84" s="20" t="str">
        <f>IF(H84="","",VLOOKUP(H84,Bewertungsoptionen!$A$36:$B$38,2,FALSE))</f>
        <v/>
      </c>
      <c r="U84" s="20" t="str">
        <f>IF(I84="","",VLOOKUP(I84,Bewertungsoptionen!$A$42:$B$44,2,FALSE))</f>
        <v/>
      </c>
      <c r="V84" s="20" t="str">
        <f>IF(J84="","",VLOOKUP(J84,Bewertungsoptionen!$A$48:$B$50,2,FALSE))</f>
        <v/>
      </c>
      <c r="W84" s="21">
        <f t="shared" si="5"/>
        <v>0</v>
      </c>
      <c r="X84" s="20" t="str">
        <f>IF(L84="","",VLOOKUP(L84,Bewertungsoptionen!$A$56:$B$57,2,FALSE))</f>
        <v/>
      </c>
      <c r="Y84" s="20" t="str">
        <f>IF(M84="","",VLOOKUP(M84,Bewertungsoptionen!$A$61:$B$64,2,FALSE))</f>
        <v/>
      </c>
      <c r="Z84" s="20" t="str">
        <f>IF(N84="","",VLOOKUP(N84,Bewertungsoptionen!$A$68:$B$71,2,FALSE))</f>
        <v/>
      </c>
      <c r="AA84" s="21">
        <f t="shared" si="6"/>
        <v>0</v>
      </c>
    </row>
    <row r="85" spans="1:27" thickTop="1" thickBot="1" x14ac:dyDescent="0.3">
      <c r="A85" s="4">
        <f t="shared" si="7"/>
        <v>82</v>
      </c>
      <c r="B85" s="45"/>
      <c r="C85" s="45"/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/>
      <c r="N85" s="45"/>
      <c r="O85" s="46" t="s">
        <v>8</v>
      </c>
      <c r="P85" s="20" t="str">
        <f>IF(B85="","",VLOOKUP(B85,Bewertungsoptionen!$A$4:$B$7,2,FALSE))</f>
        <v/>
      </c>
      <c r="Q85" s="20" t="str">
        <f>IF(E85="","",VLOOKUP(E85,Bewertungsoptionen!$A$13:$B$22,2,FALSE))</f>
        <v/>
      </c>
      <c r="R85" s="20" t="str">
        <f>IF(F85="","",VLOOKUP(F85,Bewertungsoptionen!$A$26:$B$30,2,FALSE))</f>
        <v/>
      </c>
      <c r="S85" s="21">
        <f t="shared" si="4"/>
        <v>0</v>
      </c>
      <c r="T85" s="20" t="str">
        <f>IF(H85="","",VLOOKUP(H85,Bewertungsoptionen!$A$36:$B$38,2,FALSE))</f>
        <v/>
      </c>
      <c r="U85" s="20" t="str">
        <f>IF(I85="","",VLOOKUP(I85,Bewertungsoptionen!$A$42:$B$44,2,FALSE))</f>
        <v/>
      </c>
      <c r="V85" s="20" t="str">
        <f>IF(J85="","",VLOOKUP(J85,Bewertungsoptionen!$A$48:$B$50,2,FALSE))</f>
        <v/>
      </c>
      <c r="W85" s="21">
        <f t="shared" si="5"/>
        <v>0</v>
      </c>
      <c r="X85" s="20" t="str">
        <f>IF(L85="","",VLOOKUP(L85,Bewertungsoptionen!$A$56:$B$57,2,FALSE))</f>
        <v/>
      </c>
      <c r="Y85" s="20" t="str">
        <f>IF(M85="","",VLOOKUP(M85,Bewertungsoptionen!$A$61:$B$64,2,FALSE))</f>
        <v/>
      </c>
      <c r="Z85" s="20" t="str">
        <f>IF(N85="","",VLOOKUP(N85,Bewertungsoptionen!$A$68:$B$71,2,FALSE))</f>
        <v/>
      </c>
      <c r="AA85" s="21">
        <f t="shared" si="6"/>
        <v>0</v>
      </c>
    </row>
    <row r="86" spans="1:27" thickTop="1" thickBot="1" x14ac:dyDescent="0.3">
      <c r="A86" s="4">
        <f t="shared" si="7"/>
        <v>83</v>
      </c>
      <c r="B86" s="45"/>
      <c r="C86" s="45"/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/>
      <c r="M86" s="45"/>
      <c r="N86" s="45"/>
      <c r="O86" s="46" t="s">
        <v>8</v>
      </c>
      <c r="P86" s="20" t="str">
        <f>IF(B86="","",VLOOKUP(B86,Bewertungsoptionen!$A$4:$B$7,2,FALSE))</f>
        <v/>
      </c>
      <c r="Q86" s="20" t="str">
        <f>IF(E86="","",VLOOKUP(E86,Bewertungsoptionen!$A$13:$B$22,2,FALSE))</f>
        <v/>
      </c>
      <c r="R86" s="20" t="str">
        <f>IF(F86="","",VLOOKUP(F86,Bewertungsoptionen!$A$26:$B$30,2,FALSE))</f>
        <v/>
      </c>
      <c r="S86" s="21">
        <f t="shared" si="4"/>
        <v>0</v>
      </c>
      <c r="T86" s="20" t="str">
        <f>IF(H86="","",VLOOKUP(H86,Bewertungsoptionen!$A$36:$B$38,2,FALSE))</f>
        <v/>
      </c>
      <c r="U86" s="20" t="str">
        <f>IF(I86="","",VLOOKUP(I86,Bewertungsoptionen!$A$42:$B$44,2,FALSE))</f>
        <v/>
      </c>
      <c r="V86" s="20" t="str">
        <f>IF(J86="","",VLOOKUP(J86,Bewertungsoptionen!$A$48:$B$50,2,FALSE))</f>
        <v/>
      </c>
      <c r="W86" s="21">
        <f t="shared" si="5"/>
        <v>0</v>
      </c>
      <c r="X86" s="20" t="str">
        <f>IF(L86="","",VLOOKUP(L86,Bewertungsoptionen!$A$56:$B$57,2,FALSE))</f>
        <v/>
      </c>
      <c r="Y86" s="20" t="str">
        <f>IF(M86="","",VLOOKUP(M86,Bewertungsoptionen!$A$61:$B$64,2,FALSE))</f>
        <v/>
      </c>
      <c r="Z86" s="20" t="str">
        <f>IF(N86="","",VLOOKUP(N86,Bewertungsoptionen!$A$68:$B$71,2,FALSE))</f>
        <v/>
      </c>
      <c r="AA86" s="21">
        <f t="shared" si="6"/>
        <v>0</v>
      </c>
    </row>
    <row r="87" spans="1:27" thickTop="1" thickBot="1" x14ac:dyDescent="0.3">
      <c r="A87" s="4">
        <f t="shared" si="7"/>
        <v>84</v>
      </c>
      <c r="B87" s="45"/>
      <c r="C87" s="45"/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/>
      <c r="N87" s="45"/>
      <c r="O87" s="46" t="s">
        <v>8</v>
      </c>
      <c r="P87" s="20" t="str">
        <f>IF(B87="","",VLOOKUP(B87,Bewertungsoptionen!$A$4:$B$7,2,FALSE))</f>
        <v/>
      </c>
      <c r="Q87" s="20" t="str">
        <f>IF(E87="","",VLOOKUP(E87,Bewertungsoptionen!$A$13:$B$22,2,FALSE))</f>
        <v/>
      </c>
      <c r="R87" s="20" t="str">
        <f>IF(F87="","",VLOOKUP(F87,Bewertungsoptionen!$A$26:$B$30,2,FALSE))</f>
        <v/>
      </c>
      <c r="S87" s="21">
        <f t="shared" si="4"/>
        <v>0</v>
      </c>
      <c r="T87" s="20" t="str">
        <f>IF(H87="","",VLOOKUP(H87,Bewertungsoptionen!$A$36:$B$38,2,FALSE))</f>
        <v/>
      </c>
      <c r="U87" s="20" t="str">
        <f>IF(I87="","",VLOOKUP(I87,Bewertungsoptionen!$A$42:$B$44,2,FALSE))</f>
        <v/>
      </c>
      <c r="V87" s="20" t="str">
        <f>IF(J87="","",VLOOKUP(J87,Bewertungsoptionen!$A$48:$B$50,2,FALSE))</f>
        <v/>
      </c>
      <c r="W87" s="21">
        <f t="shared" si="5"/>
        <v>0</v>
      </c>
      <c r="X87" s="20" t="str">
        <f>IF(L87="","",VLOOKUP(L87,Bewertungsoptionen!$A$56:$B$57,2,FALSE))</f>
        <v/>
      </c>
      <c r="Y87" s="20" t="str">
        <f>IF(M87="","",VLOOKUP(M87,Bewertungsoptionen!$A$61:$B$64,2,FALSE))</f>
        <v/>
      </c>
      <c r="Z87" s="20" t="str">
        <f>IF(N87="","",VLOOKUP(N87,Bewertungsoptionen!$A$68:$B$71,2,FALSE))</f>
        <v/>
      </c>
      <c r="AA87" s="21">
        <f t="shared" si="6"/>
        <v>0</v>
      </c>
    </row>
    <row r="88" spans="1:27" thickTop="1" thickBot="1" x14ac:dyDescent="0.3">
      <c r="A88" s="4">
        <f t="shared" si="7"/>
        <v>85</v>
      </c>
      <c r="B88" s="45"/>
      <c r="C88" s="45"/>
      <c r="D88" s="46" t="s">
        <v>8</v>
      </c>
      <c r="E88" s="45"/>
      <c r="F88" s="45"/>
      <c r="G88" s="46" t="s">
        <v>8</v>
      </c>
      <c r="H88" s="45"/>
      <c r="I88" s="45"/>
      <c r="J88" s="45"/>
      <c r="K88" s="46" t="s">
        <v>8</v>
      </c>
      <c r="L88" s="45"/>
      <c r="M88" s="45"/>
      <c r="N88" s="45"/>
      <c r="O88" s="46" t="s">
        <v>8</v>
      </c>
      <c r="P88" s="20" t="str">
        <f>IF(B88="","",VLOOKUP(B88,Bewertungsoptionen!$A$4:$B$7,2,FALSE))</f>
        <v/>
      </c>
      <c r="Q88" s="20" t="str">
        <f>IF(E88="","",VLOOKUP(E88,Bewertungsoptionen!$A$13:$B$22,2,FALSE))</f>
        <v/>
      </c>
      <c r="R88" s="20" t="str">
        <f>IF(F88="","",VLOOKUP(F88,Bewertungsoptionen!$A$26:$B$30,2,FALSE))</f>
        <v/>
      </c>
      <c r="S88" s="21">
        <f t="shared" si="4"/>
        <v>0</v>
      </c>
      <c r="T88" s="20" t="str">
        <f>IF(H88="","",VLOOKUP(H88,Bewertungsoptionen!$A$36:$B$38,2,FALSE))</f>
        <v/>
      </c>
      <c r="U88" s="20" t="str">
        <f>IF(I88="","",VLOOKUP(I88,Bewertungsoptionen!$A$42:$B$44,2,FALSE))</f>
        <v/>
      </c>
      <c r="V88" s="20" t="str">
        <f>IF(J88="","",VLOOKUP(J88,Bewertungsoptionen!$A$48:$B$50,2,FALSE))</f>
        <v/>
      </c>
      <c r="W88" s="21">
        <f t="shared" si="5"/>
        <v>0</v>
      </c>
      <c r="X88" s="20" t="str">
        <f>IF(L88="","",VLOOKUP(L88,Bewertungsoptionen!$A$56:$B$57,2,FALSE))</f>
        <v/>
      </c>
      <c r="Y88" s="20" t="str">
        <f>IF(M88="","",VLOOKUP(M88,Bewertungsoptionen!$A$61:$B$64,2,FALSE))</f>
        <v/>
      </c>
      <c r="Z88" s="20" t="str">
        <f>IF(N88="","",VLOOKUP(N88,Bewertungsoptionen!$A$68:$B$71,2,FALSE))</f>
        <v/>
      </c>
      <c r="AA88" s="21">
        <f t="shared" si="6"/>
        <v>0</v>
      </c>
    </row>
    <row r="89" spans="1:27" thickTop="1" thickBot="1" x14ac:dyDescent="0.3">
      <c r="A89" s="4">
        <f t="shared" si="7"/>
        <v>86</v>
      </c>
      <c r="B89" s="45"/>
      <c r="C89" s="45"/>
      <c r="D89" s="46" t="s">
        <v>8</v>
      </c>
      <c r="E89" s="45"/>
      <c r="F89" s="45"/>
      <c r="G89" s="46" t="s">
        <v>8</v>
      </c>
      <c r="H89" s="45"/>
      <c r="I89" s="45"/>
      <c r="J89" s="45"/>
      <c r="K89" s="46" t="s">
        <v>8</v>
      </c>
      <c r="L89" s="45"/>
      <c r="M89" s="45"/>
      <c r="N89" s="45"/>
      <c r="O89" s="46" t="s">
        <v>8</v>
      </c>
      <c r="P89" s="20" t="str">
        <f>IF(B89="","",VLOOKUP(B89,Bewertungsoptionen!$A$4:$B$7,2,FALSE))</f>
        <v/>
      </c>
      <c r="Q89" s="20" t="str">
        <f>IF(E89="","",VLOOKUP(E89,Bewertungsoptionen!$A$13:$B$22,2,FALSE))</f>
        <v/>
      </c>
      <c r="R89" s="20" t="str">
        <f>IF(F89="","",VLOOKUP(F89,Bewertungsoptionen!$A$26:$B$30,2,FALSE))</f>
        <v/>
      </c>
      <c r="S89" s="21">
        <f t="shared" si="4"/>
        <v>0</v>
      </c>
      <c r="T89" s="20" t="str">
        <f>IF(H89="","",VLOOKUP(H89,Bewertungsoptionen!$A$36:$B$38,2,FALSE))</f>
        <v/>
      </c>
      <c r="U89" s="20" t="str">
        <f>IF(I89="","",VLOOKUP(I89,Bewertungsoptionen!$A$42:$B$44,2,FALSE))</f>
        <v/>
      </c>
      <c r="V89" s="20" t="str">
        <f>IF(J89="","",VLOOKUP(J89,Bewertungsoptionen!$A$48:$B$50,2,FALSE))</f>
        <v/>
      </c>
      <c r="W89" s="21">
        <f t="shared" si="5"/>
        <v>0</v>
      </c>
      <c r="X89" s="20" t="str">
        <f>IF(L89="","",VLOOKUP(L89,Bewertungsoptionen!$A$56:$B$57,2,FALSE))</f>
        <v/>
      </c>
      <c r="Y89" s="20" t="str">
        <f>IF(M89="","",VLOOKUP(M89,Bewertungsoptionen!$A$61:$B$64,2,FALSE))</f>
        <v/>
      </c>
      <c r="Z89" s="20" t="str">
        <f>IF(N89="","",VLOOKUP(N89,Bewertungsoptionen!$A$68:$B$71,2,FALSE))</f>
        <v/>
      </c>
      <c r="AA89" s="21">
        <f t="shared" si="6"/>
        <v>0</v>
      </c>
    </row>
    <row r="90" spans="1:27" thickTop="1" thickBot="1" x14ac:dyDescent="0.3">
      <c r="A90" s="4">
        <f t="shared" si="7"/>
        <v>87</v>
      </c>
      <c r="B90" s="45"/>
      <c r="C90" s="45"/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/>
      <c r="N90" s="45"/>
      <c r="O90" s="46" t="s">
        <v>8</v>
      </c>
      <c r="P90" s="20" t="str">
        <f>IF(B90="","",VLOOKUP(B90,Bewertungsoptionen!$A$4:$B$7,2,FALSE))</f>
        <v/>
      </c>
      <c r="Q90" s="20" t="str">
        <f>IF(E90="","",VLOOKUP(E90,Bewertungsoptionen!$A$13:$B$22,2,FALSE))</f>
        <v/>
      </c>
      <c r="R90" s="20" t="str">
        <f>IF(F90="","",VLOOKUP(F90,Bewertungsoptionen!$A$26:$B$30,2,FALSE))</f>
        <v/>
      </c>
      <c r="S90" s="21">
        <f t="shared" si="4"/>
        <v>0</v>
      </c>
      <c r="T90" s="20" t="str">
        <f>IF(H90="","",VLOOKUP(H90,Bewertungsoptionen!$A$36:$B$38,2,FALSE))</f>
        <v/>
      </c>
      <c r="U90" s="20" t="str">
        <f>IF(I90="","",VLOOKUP(I90,Bewertungsoptionen!$A$42:$B$44,2,FALSE))</f>
        <v/>
      </c>
      <c r="V90" s="20" t="str">
        <f>IF(J90="","",VLOOKUP(J90,Bewertungsoptionen!$A$48:$B$50,2,FALSE))</f>
        <v/>
      </c>
      <c r="W90" s="21">
        <f t="shared" si="5"/>
        <v>0</v>
      </c>
      <c r="X90" s="20" t="str">
        <f>IF(L90="","",VLOOKUP(L90,Bewertungsoptionen!$A$56:$B$57,2,FALSE))</f>
        <v/>
      </c>
      <c r="Y90" s="20" t="str">
        <f>IF(M90="","",VLOOKUP(M90,Bewertungsoptionen!$A$61:$B$64,2,FALSE))</f>
        <v/>
      </c>
      <c r="Z90" s="20" t="str">
        <f>IF(N90="","",VLOOKUP(N90,Bewertungsoptionen!$A$68:$B$71,2,FALSE))</f>
        <v/>
      </c>
      <c r="AA90" s="21">
        <f t="shared" si="6"/>
        <v>0</v>
      </c>
    </row>
    <row r="91" spans="1:27" thickTop="1" thickBot="1" x14ac:dyDescent="0.3">
      <c r="A91" s="4">
        <f t="shared" si="7"/>
        <v>88</v>
      </c>
      <c r="B91" s="45"/>
      <c r="C91" s="45"/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/>
      <c r="N91" s="45"/>
      <c r="O91" s="46" t="s">
        <v>8</v>
      </c>
      <c r="P91" s="20" t="str">
        <f>IF(B91="","",VLOOKUP(B91,Bewertungsoptionen!$A$4:$B$7,2,FALSE))</f>
        <v/>
      </c>
      <c r="Q91" s="20" t="str">
        <f>IF(E91="","",VLOOKUP(E91,Bewertungsoptionen!$A$13:$B$22,2,FALSE))</f>
        <v/>
      </c>
      <c r="R91" s="20" t="str">
        <f>IF(F91="","",VLOOKUP(F91,Bewertungsoptionen!$A$26:$B$30,2,FALSE))</f>
        <v/>
      </c>
      <c r="S91" s="21">
        <f t="shared" si="4"/>
        <v>0</v>
      </c>
      <c r="T91" s="20" t="str">
        <f>IF(H91="","",VLOOKUP(H91,Bewertungsoptionen!$A$36:$B$38,2,FALSE))</f>
        <v/>
      </c>
      <c r="U91" s="20" t="str">
        <f>IF(I91="","",VLOOKUP(I91,Bewertungsoptionen!$A$42:$B$44,2,FALSE))</f>
        <v/>
      </c>
      <c r="V91" s="20" t="str">
        <f>IF(J91="","",VLOOKUP(J91,Bewertungsoptionen!$A$48:$B$50,2,FALSE))</f>
        <v/>
      </c>
      <c r="W91" s="21">
        <f t="shared" si="5"/>
        <v>0</v>
      </c>
      <c r="X91" s="20" t="str">
        <f>IF(L91="","",VLOOKUP(L91,Bewertungsoptionen!$A$56:$B$57,2,FALSE))</f>
        <v/>
      </c>
      <c r="Y91" s="20" t="str">
        <f>IF(M91="","",VLOOKUP(M91,Bewertungsoptionen!$A$61:$B$64,2,FALSE))</f>
        <v/>
      </c>
      <c r="Z91" s="20" t="str">
        <f>IF(N91="","",VLOOKUP(N91,Bewertungsoptionen!$A$68:$B$71,2,FALSE))</f>
        <v/>
      </c>
      <c r="AA91" s="21">
        <f t="shared" si="6"/>
        <v>0</v>
      </c>
    </row>
    <row r="92" spans="1:27" thickTop="1" thickBot="1" x14ac:dyDescent="0.3">
      <c r="A92" s="4">
        <f t="shared" si="7"/>
        <v>89</v>
      </c>
      <c r="B92" s="45"/>
      <c r="C92" s="45"/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/>
      <c r="N92" s="45"/>
      <c r="O92" s="46" t="s">
        <v>8</v>
      </c>
      <c r="P92" s="20" t="str">
        <f>IF(B92="","",VLOOKUP(B92,Bewertungsoptionen!$A$4:$B$7,2,FALSE))</f>
        <v/>
      </c>
      <c r="Q92" s="20" t="str">
        <f>IF(E92="","",VLOOKUP(E92,Bewertungsoptionen!$A$13:$B$22,2,FALSE))</f>
        <v/>
      </c>
      <c r="R92" s="20" t="str">
        <f>IF(F92="","",VLOOKUP(F92,Bewertungsoptionen!$A$26:$B$30,2,FALSE))</f>
        <v/>
      </c>
      <c r="S92" s="21">
        <f t="shared" si="4"/>
        <v>0</v>
      </c>
      <c r="T92" s="20" t="str">
        <f>IF(H92="","",VLOOKUP(H92,Bewertungsoptionen!$A$36:$B$38,2,FALSE))</f>
        <v/>
      </c>
      <c r="U92" s="20" t="str">
        <f>IF(I92="","",VLOOKUP(I92,Bewertungsoptionen!$A$42:$B$44,2,FALSE))</f>
        <v/>
      </c>
      <c r="V92" s="20" t="str">
        <f>IF(J92="","",VLOOKUP(J92,Bewertungsoptionen!$A$48:$B$50,2,FALSE))</f>
        <v/>
      </c>
      <c r="W92" s="21">
        <f t="shared" si="5"/>
        <v>0</v>
      </c>
      <c r="X92" s="20" t="str">
        <f>IF(L92="","",VLOOKUP(L92,Bewertungsoptionen!$A$56:$B$57,2,FALSE))</f>
        <v/>
      </c>
      <c r="Y92" s="20" t="str">
        <f>IF(M92="","",VLOOKUP(M92,Bewertungsoptionen!$A$61:$B$64,2,FALSE))</f>
        <v/>
      </c>
      <c r="Z92" s="20" t="str">
        <f>IF(N92="","",VLOOKUP(N92,Bewertungsoptionen!$A$68:$B$71,2,FALSE))</f>
        <v/>
      </c>
      <c r="AA92" s="21">
        <f t="shared" si="6"/>
        <v>0</v>
      </c>
    </row>
    <row r="93" spans="1:27" thickTop="1" thickBot="1" x14ac:dyDescent="0.3">
      <c r="A93" s="4">
        <f t="shared" si="7"/>
        <v>90</v>
      </c>
      <c r="B93" s="45"/>
      <c r="C93" s="45"/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/>
      <c r="N93" s="45"/>
      <c r="O93" s="46" t="s">
        <v>8</v>
      </c>
      <c r="P93" s="20" t="str">
        <f>IF(B93="","",VLOOKUP(B93,Bewertungsoptionen!$A$4:$B$7,2,FALSE))</f>
        <v/>
      </c>
      <c r="Q93" s="20" t="str">
        <f>IF(E93="","",VLOOKUP(E93,Bewertungsoptionen!$A$13:$B$22,2,FALSE))</f>
        <v/>
      </c>
      <c r="R93" s="20" t="str">
        <f>IF(F93="","",VLOOKUP(F93,Bewertungsoptionen!$A$26:$B$30,2,FALSE))</f>
        <v/>
      </c>
      <c r="S93" s="21">
        <f t="shared" si="4"/>
        <v>0</v>
      </c>
      <c r="T93" s="20" t="str">
        <f>IF(H93="","",VLOOKUP(H93,Bewertungsoptionen!$A$36:$B$38,2,FALSE))</f>
        <v/>
      </c>
      <c r="U93" s="20" t="str">
        <f>IF(I93="","",VLOOKUP(I93,Bewertungsoptionen!$A$42:$B$44,2,FALSE))</f>
        <v/>
      </c>
      <c r="V93" s="20" t="str">
        <f>IF(J93="","",VLOOKUP(J93,Bewertungsoptionen!$A$48:$B$50,2,FALSE))</f>
        <v/>
      </c>
      <c r="W93" s="21">
        <f t="shared" si="5"/>
        <v>0</v>
      </c>
      <c r="X93" s="20" t="str">
        <f>IF(L93="","",VLOOKUP(L93,Bewertungsoptionen!$A$56:$B$57,2,FALSE))</f>
        <v/>
      </c>
      <c r="Y93" s="20" t="str">
        <f>IF(M93="","",VLOOKUP(M93,Bewertungsoptionen!$A$61:$B$64,2,FALSE))</f>
        <v/>
      </c>
      <c r="Z93" s="20" t="str">
        <f>IF(N93="","",VLOOKUP(N93,Bewertungsoptionen!$A$68:$B$71,2,FALSE))</f>
        <v/>
      </c>
      <c r="AA93" s="21">
        <f t="shared" si="6"/>
        <v>0</v>
      </c>
    </row>
    <row r="94" spans="1:27" thickTop="1" thickBot="1" x14ac:dyDescent="0.3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IF(E94="","",VLOOKUP(E94,Bewertungsoptionen!$A$13:$B$22,2,FALSE))</f>
        <v/>
      </c>
      <c r="R94" s="20" t="str">
        <f>IF(F94="","",VLOOKUP(F94,Bewertungsoptionen!$A$26:$B$30,2,FALSE))</f>
        <v/>
      </c>
      <c r="S94" s="21">
        <f t="shared" si="4"/>
        <v>0</v>
      </c>
      <c r="T94" s="20" t="str">
        <f>IF(H94="","",VLOOKUP(H94,Bewertungsoptionen!$A$36:$B$38,2,FALSE))</f>
        <v/>
      </c>
      <c r="U94" s="20" t="str">
        <f>IF(I94="","",VLOOKUP(I94,Bewertungsoptionen!$A$42:$B$44,2,FALSE))</f>
        <v/>
      </c>
      <c r="V94" s="20" t="str">
        <f>IF(J94="","",VLOOKUP(J94,Bewertungsoptionen!$A$48:$B$50,2,FALSE))</f>
        <v/>
      </c>
      <c r="W94" s="21">
        <f t="shared" si="5"/>
        <v>0</v>
      </c>
      <c r="X94" s="20" t="str">
        <f>IF(L94="","",VLOOKUP(L94,Bewertungsoptionen!$A$56:$B$57,2,FALSE))</f>
        <v/>
      </c>
      <c r="Y94" s="20" t="str">
        <f>IF(M94="","",VLOOKUP(M94,Bewertungsoptionen!$A$61:$B$64,2,FALSE))</f>
        <v/>
      </c>
      <c r="Z94" s="20" t="str">
        <f>IF(N94="","",VLOOKUP(N94,Bewertungsoptionen!$A$68:$B$71,2,FALSE))</f>
        <v/>
      </c>
      <c r="AA94" s="21">
        <f t="shared" si="6"/>
        <v>0</v>
      </c>
    </row>
    <row r="95" spans="1:27" thickTop="1" thickBot="1" x14ac:dyDescent="0.3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IF(E95="","",VLOOKUP(E95,Bewertungsoptionen!$A$13:$B$22,2,FALSE))</f>
        <v/>
      </c>
      <c r="R95" s="20" t="str">
        <f>IF(F95="","",VLOOKUP(F95,Bewertungsoptionen!$A$26:$B$30,2,FALSE))</f>
        <v/>
      </c>
      <c r="S95" s="21">
        <f t="shared" si="4"/>
        <v>0</v>
      </c>
      <c r="T95" s="20" t="str">
        <f>IF(H95="","",VLOOKUP(H95,Bewertungsoptionen!$A$36:$B$38,2,FALSE))</f>
        <v/>
      </c>
      <c r="U95" s="20" t="str">
        <f>IF(I95="","",VLOOKUP(I95,Bewertungsoptionen!$A$42:$B$44,2,FALSE))</f>
        <v/>
      </c>
      <c r="V95" s="20" t="str">
        <f>IF(J95="","",VLOOKUP(J95,Bewertungsoptionen!$A$48:$B$50,2,FALSE))</f>
        <v/>
      </c>
      <c r="W95" s="21">
        <f t="shared" si="5"/>
        <v>0</v>
      </c>
      <c r="X95" s="20" t="str">
        <f>IF(L95="","",VLOOKUP(L95,Bewertungsoptionen!$A$56:$B$57,2,FALSE))</f>
        <v/>
      </c>
      <c r="Y95" s="20" t="str">
        <f>IF(M95="","",VLOOKUP(M95,Bewertungsoptionen!$A$61:$B$64,2,FALSE))</f>
        <v/>
      </c>
      <c r="Z95" s="20" t="str">
        <f>IF(N95="","",VLOOKUP(N95,Bewertungsoptionen!$A$68:$B$71,2,FALSE))</f>
        <v/>
      </c>
      <c r="AA95" s="21">
        <f t="shared" si="6"/>
        <v>0</v>
      </c>
    </row>
    <row r="96" spans="1:27" thickTop="1" thickBot="1" x14ac:dyDescent="0.3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IF(E96="","",VLOOKUP(E96,Bewertungsoptionen!$A$13:$B$22,2,FALSE))</f>
        <v/>
      </c>
      <c r="R96" s="20" t="str">
        <f>IF(F96="","",VLOOKUP(F96,Bewertungsoptionen!$A$26:$B$30,2,FALSE))</f>
        <v/>
      </c>
      <c r="S96" s="21">
        <f t="shared" si="4"/>
        <v>0</v>
      </c>
      <c r="T96" s="20" t="str">
        <f>IF(H96="","",VLOOKUP(H96,Bewertungsoptionen!$A$36:$B$38,2,FALSE))</f>
        <v/>
      </c>
      <c r="U96" s="20" t="str">
        <f>IF(I96="","",VLOOKUP(I96,Bewertungsoptionen!$A$42:$B$44,2,FALSE))</f>
        <v/>
      </c>
      <c r="V96" s="20" t="str">
        <f>IF(J96="","",VLOOKUP(J96,Bewertungsoptionen!$A$48:$B$50,2,FALSE))</f>
        <v/>
      </c>
      <c r="W96" s="21">
        <f t="shared" si="5"/>
        <v>0</v>
      </c>
      <c r="X96" s="20" t="str">
        <f>IF(L96="","",VLOOKUP(L96,Bewertungsoptionen!$A$56:$B$57,2,FALSE))</f>
        <v/>
      </c>
      <c r="Y96" s="20" t="str">
        <f>IF(M96="","",VLOOKUP(M96,Bewertungsoptionen!$A$61:$B$64,2,FALSE))</f>
        <v/>
      </c>
      <c r="Z96" s="20" t="str">
        <f>IF(N96="","",VLOOKUP(N96,Bewertungsoptionen!$A$68:$B$71,2,FALSE))</f>
        <v/>
      </c>
      <c r="AA96" s="21">
        <f t="shared" si="6"/>
        <v>0</v>
      </c>
    </row>
    <row r="97" spans="1:27" thickTop="1" thickBot="1" x14ac:dyDescent="0.3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IF(E97="","",VLOOKUP(E97,Bewertungsoptionen!$A$13:$B$22,2,FALSE))</f>
        <v/>
      </c>
      <c r="R97" s="20" t="str">
        <f>IF(F97="","",VLOOKUP(F97,Bewertungsoptionen!$A$26:$B$30,2,FALSE))</f>
        <v/>
      </c>
      <c r="S97" s="21">
        <f t="shared" si="4"/>
        <v>0</v>
      </c>
      <c r="T97" s="20" t="str">
        <f>IF(H97="","",VLOOKUP(H97,Bewertungsoptionen!$A$36:$B$38,2,FALSE))</f>
        <v/>
      </c>
      <c r="U97" s="20" t="str">
        <f>IF(I97="","",VLOOKUP(I97,Bewertungsoptionen!$A$42:$B$44,2,FALSE))</f>
        <v/>
      </c>
      <c r="V97" s="20" t="str">
        <f>IF(J97="","",VLOOKUP(J97,Bewertungsoptionen!$A$48:$B$50,2,FALSE))</f>
        <v/>
      </c>
      <c r="W97" s="21">
        <f t="shared" si="5"/>
        <v>0</v>
      </c>
      <c r="X97" s="20" t="str">
        <f>IF(L97="","",VLOOKUP(L97,Bewertungsoptionen!$A$56:$B$57,2,FALSE))</f>
        <v/>
      </c>
      <c r="Y97" s="20" t="str">
        <f>IF(M97="","",VLOOKUP(M97,Bewertungsoptionen!$A$61:$B$64,2,FALSE))</f>
        <v/>
      </c>
      <c r="Z97" s="20" t="str">
        <f>IF(N97="","",VLOOKUP(N97,Bewertungsoptionen!$A$68:$B$71,2,FALSE))</f>
        <v/>
      </c>
      <c r="AA97" s="21">
        <f t="shared" si="6"/>
        <v>0</v>
      </c>
    </row>
    <row r="98" spans="1:27" thickTop="1" thickBot="1" x14ac:dyDescent="0.3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IF(E98="","",VLOOKUP(E98,Bewertungsoptionen!$A$13:$B$22,2,FALSE))</f>
        <v/>
      </c>
      <c r="R98" s="20" t="str">
        <f>IF(F98="","",VLOOKUP(F98,Bewertungsoptionen!$A$26:$B$30,2,FALSE))</f>
        <v/>
      </c>
      <c r="S98" s="21">
        <f t="shared" si="4"/>
        <v>0</v>
      </c>
      <c r="T98" s="20" t="str">
        <f>IF(H98="","",VLOOKUP(H98,Bewertungsoptionen!$A$36:$B$38,2,FALSE))</f>
        <v/>
      </c>
      <c r="U98" s="20" t="str">
        <f>IF(I98="","",VLOOKUP(I98,Bewertungsoptionen!$A$42:$B$44,2,FALSE))</f>
        <v/>
      </c>
      <c r="V98" s="20" t="str">
        <f>IF(J98="","",VLOOKUP(J98,Bewertungsoptionen!$A$48:$B$50,2,FALSE))</f>
        <v/>
      </c>
      <c r="W98" s="21">
        <f t="shared" si="5"/>
        <v>0</v>
      </c>
      <c r="X98" s="20" t="str">
        <f>IF(L98="","",VLOOKUP(L98,Bewertungsoptionen!$A$56:$B$57,2,FALSE))</f>
        <v/>
      </c>
      <c r="Y98" s="20" t="str">
        <f>IF(M98="","",VLOOKUP(M98,Bewertungsoptionen!$A$61:$B$64,2,FALSE))</f>
        <v/>
      </c>
      <c r="Z98" s="20" t="str">
        <f>IF(N98="","",VLOOKUP(N98,Bewertungsoptionen!$A$68:$B$71,2,FALSE))</f>
        <v/>
      </c>
      <c r="AA98" s="21">
        <f t="shared" si="6"/>
        <v>0</v>
      </c>
    </row>
    <row r="99" spans="1:27" thickTop="1" thickBot="1" x14ac:dyDescent="0.3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IF(E99="","",VLOOKUP(E99,Bewertungsoptionen!$A$13:$B$22,2,FALSE))</f>
        <v/>
      </c>
      <c r="R99" s="20" t="str">
        <f>IF(F99="","",VLOOKUP(F99,Bewertungsoptionen!$A$26:$B$30,2,FALSE))</f>
        <v/>
      </c>
      <c r="S99" s="21">
        <f t="shared" si="4"/>
        <v>0</v>
      </c>
      <c r="T99" s="20" t="str">
        <f>IF(H99="","",VLOOKUP(H99,Bewertungsoptionen!$A$36:$B$38,2,FALSE))</f>
        <v/>
      </c>
      <c r="U99" s="20" t="str">
        <f>IF(I99="","",VLOOKUP(I99,Bewertungsoptionen!$A$42:$B$44,2,FALSE))</f>
        <v/>
      </c>
      <c r="V99" s="20" t="str">
        <f>IF(J99="","",VLOOKUP(J99,Bewertungsoptionen!$A$48:$B$50,2,FALSE))</f>
        <v/>
      </c>
      <c r="W99" s="21">
        <f t="shared" si="5"/>
        <v>0</v>
      </c>
      <c r="X99" s="20" t="str">
        <f>IF(L99="","",VLOOKUP(L99,Bewertungsoptionen!$A$56:$B$57,2,FALSE))</f>
        <v/>
      </c>
      <c r="Y99" s="20" t="str">
        <f>IF(M99="","",VLOOKUP(M99,Bewertungsoptionen!$A$61:$B$64,2,FALSE))</f>
        <v/>
      </c>
      <c r="Z99" s="20" t="str">
        <f>IF(N99="","",VLOOKUP(N99,Bewertungsoptionen!$A$68:$B$71,2,FALSE))</f>
        <v/>
      </c>
      <c r="AA99" s="21">
        <f t="shared" si="6"/>
        <v>0</v>
      </c>
    </row>
    <row r="100" spans="1:27" thickTop="1" thickBot="1" x14ac:dyDescent="0.3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IF(E100="","",VLOOKUP(E100,Bewertungsoptionen!$A$13:$B$22,2,FALSE))</f>
        <v/>
      </c>
      <c r="R100" s="20" t="str">
        <f>IF(F100="","",VLOOKUP(F100,Bewertungsoptionen!$A$26:$B$30,2,FALSE))</f>
        <v/>
      </c>
      <c r="S100" s="21">
        <f t="shared" si="4"/>
        <v>0</v>
      </c>
      <c r="T100" s="20" t="str">
        <f>IF(H100="","",VLOOKUP(H100,Bewertungsoptionen!$A$36:$B$38,2,FALSE))</f>
        <v/>
      </c>
      <c r="U100" s="20" t="str">
        <f>IF(I100="","",VLOOKUP(I100,Bewertungsoptionen!$A$42:$B$44,2,FALSE))</f>
        <v/>
      </c>
      <c r="V100" s="20" t="str">
        <f>IF(J100="","",VLOOKUP(J100,Bewertungsoptionen!$A$48:$B$50,2,FALSE))</f>
        <v/>
      </c>
      <c r="W100" s="21">
        <f t="shared" si="5"/>
        <v>0</v>
      </c>
      <c r="X100" s="20" t="str">
        <f>IF(L100="","",VLOOKUP(L100,Bewertungsoptionen!$A$56:$B$57,2,FALSE))</f>
        <v/>
      </c>
      <c r="Y100" s="20" t="str">
        <f>IF(M100="","",VLOOKUP(M100,Bewertungsoptionen!$A$61:$B$64,2,FALSE))</f>
        <v/>
      </c>
      <c r="Z100" s="20" t="str">
        <f>IF(N100="","",VLOOKUP(N100,Bewertungsoptionen!$A$68:$B$71,2,FALSE))</f>
        <v/>
      </c>
      <c r="AA100" s="21">
        <f t="shared" si="6"/>
        <v>0</v>
      </c>
    </row>
    <row r="101" spans="1:27" thickTop="1" thickBot="1" x14ac:dyDescent="0.3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IF(E101="","",VLOOKUP(E101,Bewertungsoptionen!$A$13:$B$22,2,FALSE))</f>
        <v/>
      </c>
      <c r="R101" s="20" t="str">
        <f>IF(F101="","",VLOOKUP(F101,Bewertungsoptionen!$A$26:$B$30,2,FALSE))</f>
        <v/>
      </c>
      <c r="S101" s="21">
        <f t="shared" si="4"/>
        <v>0</v>
      </c>
      <c r="T101" s="20" t="str">
        <f>IF(H101="","",VLOOKUP(H101,Bewertungsoptionen!$A$36:$B$38,2,FALSE))</f>
        <v/>
      </c>
      <c r="U101" s="20" t="str">
        <f>IF(I101="","",VLOOKUP(I101,Bewertungsoptionen!$A$42:$B$44,2,FALSE))</f>
        <v/>
      </c>
      <c r="V101" s="20" t="str">
        <f>IF(J101="","",VLOOKUP(J101,Bewertungsoptionen!$A$48:$B$50,2,FALSE))</f>
        <v/>
      </c>
      <c r="W101" s="21">
        <f t="shared" si="5"/>
        <v>0</v>
      </c>
      <c r="X101" s="20" t="str">
        <f>IF(L101="","",VLOOKUP(L101,Bewertungsoptionen!$A$56:$B$57,2,FALSE))</f>
        <v/>
      </c>
      <c r="Y101" s="20" t="str">
        <f>IF(M101="","",VLOOKUP(M101,Bewertungsoptionen!$A$61:$B$64,2,FALSE))</f>
        <v/>
      </c>
      <c r="Z101" s="20" t="str">
        <f>IF(N101="","",VLOOKUP(N101,Bewertungsoptionen!$A$68:$B$71,2,FALSE))</f>
        <v/>
      </c>
      <c r="AA101" s="21">
        <f t="shared" si="6"/>
        <v>0</v>
      </c>
    </row>
    <row r="102" spans="1:27" thickTop="1" thickBot="1" x14ac:dyDescent="0.3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IF(E102="","",VLOOKUP(E102,Bewertungsoptionen!$A$13:$B$22,2,FALSE))</f>
        <v/>
      </c>
      <c r="R102" s="20" t="str">
        <f>IF(F102="","",VLOOKUP(F102,Bewertungsoptionen!$A$26:$B$30,2,FALSE))</f>
        <v/>
      </c>
      <c r="S102" s="21">
        <f t="shared" si="4"/>
        <v>0</v>
      </c>
      <c r="T102" s="20" t="str">
        <f>IF(H102="","",VLOOKUP(H102,Bewertungsoptionen!$A$36:$B$38,2,FALSE))</f>
        <v/>
      </c>
      <c r="U102" s="20" t="str">
        <f>IF(I102="","",VLOOKUP(I102,Bewertungsoptionen!$A$42:$B$44,2,FALSE))</f>
        <v/>
      </c>
      <c r="V102" s="20" t="str">
        <f>IF(J102="","",VLOOKUP(J102,Bewertungsoptionen!$A$48:$B$50,2,FALSE))</f>
        <v/>
      </c>
      <c r="W102" s="21">
        <f t="shared" si="5"/>
        <v>0</v>
      </c>
      <c r="X102" s="20" t="str">
        <f>IF(L102="","",VLOOKUP(L102,Bewertungsoptionen!$A$56:$B$57,2,FALSE))</f>
        <v/>
      </c>
      <c r="Y102" s="20" t="str">
        <f>IF(M102="","",VLOOKUP(M102,Bewertungsoptionen!$A$61:$B$64,2,FALSE))</f>
        <v/>
      </c>
      <c r="Z102" s="20" t="str">
        <f>IF(N102="","",VLOOKUP(N102,Bewertungsoptionen!$A$68:$B$71,2,FALSE))</f>
        <v/>
      </c>
      <c r="AA102" s="21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IF(E103="","",VLOOKUP(E103,Bewertungsoptionen!$A$13:$B$22,2,FALSE))</f>
        <v/>
      </c>
      <c r="R103" s="20" t="str">
        <f>IF(F103="","",VLOOKUP(F103,Bewertungsoptionen!$A$26:$B$30,2,FALSE))</f>
        <v/>
      </c>
      <c r="S103" s="21">
        <f t="shared" si="4"/>
        <v>0</v>
      </c>
      <c r="T103" s="20" t="str">
        <f>IF(H103="","",VLOOKUP(H103,Bewertungsoptionen!$A$36:$B$38,2,FALSE))</f>
        <v/>
      </c>
      <c r="U103" s="20" t="str">
        <f>IF(I103="","",VLOOKUP(I103,Bewertungsoptionen!$A$42:$B$44,2,FALSE))</f>
        <v/>
      </c>
      <c r="V103" s="20" t="str">
        <f>IF(J103="","",VLOOKUP(J103,Bewertungsoptionen!$A$48:$B$50,2,FALSE))</f>
        <v/>
      </c>
      <c r="W103" s="21">
        <f t="shared" si="5"/>
        <v>0</v>
      </c>
      <c r="X103" s="20" t="str">
        <f>IF(L103="","",VLOOKUP(L103,Bewertungsoptionen!$A$56:$B$57,2,FALSE))</f>
        <v/>
      </c>
      <c r="Y103" s="20" t="str">
        <f>IF(M103="","",VLOOKUP(M103,Bewertungsoptionen!$A$61:$B$64,2,FALSE))</f>
        <v/>
      </c>
      <c r="Z103" s="20" t="str">
        <f>IF(N103="","",VLOOKUP(N103,Bewertungsoptionen!$A$68:$B$71,2,FALSE))</f>
        <v/>
      </c>
      <c r="AA103" s="21">
        <f t="shared" si="6"/>
        <v>0</v>
      </c>
    </row>
    <row r="104" spans="1:27" thickTop="1" thickBot="1" x14ac:dyDescent="0.3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IF(E104="","",VLOOKUP(E104,Bewertungsoptionen!$A$13:$B$22,2,FALSE))</f>
        <v/>
      </c>
      <c r="R104" s="20" t="str">
        <f>IF(F104="","",VLOOKUP(F104,Bewertungsoptionen!$A$26:$B$30,2,FALSE))</f>
        <v/>
      </c>
      <c r="S104" s="21">
        <f t="shared" si="4"/>
        <v>0</v>
      </c>
      <c r="T104" s="20" t="str">
        <f>IF(H104="","",VLOOKUP(H104,Bewertungsoptionen!$A$36:$B$38,2,FALSE))</f>
        <v/>
      </c>
      <c r="U104" s="20" t="str">
        <f>IF(I104="","",VLOOKUP(I104,Bewertungsoptionen!$A$42:$B$44,2,FALSE))</f>
        <v/>
      </c>
      <c r="V104" s="20" t="str">
        <f>IF(J104="","",VLOOKUP(J104,Bewertungsoptionen!$A$48:$B$50,2,FALSE))</f>
        <v/>
      </c>
      <c r="W104" s="21">
        <f t="shared" si="5"/>
        <v>0</v>
      </c>
      <c r="X104" s="20" t="str">
        <f>IF(L104="","",VLOOKUP(L104,Bewertungsoptionen!$A$56:$B$57,2,FALSE))</f>
        <v/>
      </c>
      <c r="Y104" s="20" t="str">
        <f>IF(M104="","",VLOOKUP(M104,Bewertungsoptionen!$A$61:$B$64,2,FALSE))</f>
        <v/>
      </c>
      <c r="Z104" s="20" t="str">
        <f>IF(N104="","",VLOOKUP(N104,Bewertungsoptionen!$A$68:$B$71,2,FALSE))</f>
        <v/>
      </c>
      <c r="AA104" s="21">
        <f t="shared" si="6"/>
        <v>0</v>
      </c>
    </row>
    <row r="105" spans="1:27" thickTop="1" thickBot="1" x14ac:dyDescent="0.3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IF(E105="","",VLOOKUP(E105,Bewertungsoptionen!$A$13:$B$22,2,FALSE))</f>
        <v/>
      </c>
      <c r="R105" s="20" t="str">
        <f>IF(F105="","",VLOOKUP(F105,Bewertungsoptionen!$A$26:$B$30,2,FALSE))</f>
        <v/>
      </c>
      <c r="S105" s="21">
        <f t="shared" si="4"/>
        <v>0</v>
      </c>
      <c r="T105" s="20" t="str">
        <f>IF(H105="","",VLOOKUP(H105,Bewertungsoptionen!$A$36:$B$38,2,FALSE))</f>
        <v/>
      </c>
      <c r="U105" s="20" t="str">
        <f>IF(I105="","",VLOOKUP(I105,Bewertungsoptionen!$A$42:$B$44,2,FALSE))</f>
        <v/>
      </c>
      <c r="V105" s="20" t="str">
        <f>IF(J105="","",VLOOKUP(J105,Bewertungsoptionen!$A$48:$B$50,2,FALSE))</f>
        <v/>
      </c>
      <c r="W105" s="21">
        <f t="shared" si="5"/>
        <v>0</v>
      </c>
      <c r="X105" s="20" t="str">
        <f>IF(L105="","",VLOOKUP(L105,Bewertungsoptionen!$A$56:$B$57,2,FALSE))</f>
        <v/>
      </c>
      <c r="Y105" s="20" t="str">
        <f>IF(M105="","",VLOOKUP(M105,Bewertungsoptionen!$A$61:$B$64,2,FALSE))</f>
        <v/>
      </c>
      <c r="Z105" s="20" t="str">
        <f>IF(N105="","",VLOOKUP(N105,Bewertungsoptionen!$A$68:$B$71,2,FALSE))</f>
        <v/>
      </c>
      <c r="AA105" s="21">
        <f t="shared" si="6"/>
        <v>0</v>
      </c>
    </row>
    <row r="106" spans="1:27" thickTop="1" thickBot="1" x14ac:dyDescent="0.3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IF(E106="","",VLOOKUP(E106,Bewertungsoptionen!$A$13:$B$22,2,FALSE))</f>
        <v/>
      </c>
      <c r="R106" s="20" t="str">
        <f>IF(F106="","",VLOOKUP(F106,Bewertungsoptionen!$A$26:$B$30,2,FALSE))</f>
        <v/>
      </c>
      <c r="S106" s="21">
        <f t="shared" si="4"/>
        <v>0</v>
      </c>
      <c r="T106" s="20" t="str">
        <f>IF(H106="","",VLOOKUP(H106,Bewertungsoptionen!$A$36:$B$38,2,FALSE))</f>
        <v/>
      </c>
      <c r="U106" s="20" t="str">
        <f>IF(I106="","",VLOOKUP(I106,Bewertungsoptionen!$A$42:$B$44,2,FALSE))</f>
        <v/>
      </c>
      <c r="V106" s="20" t="str">
        <f>IF(J106="","",VLOOKUP(J106,Bewertungsoptionen!$A$48:$B$50,2,FALSE))</f>
        <v/>
      </c>
      <c r="W106" s="21">
        <f t="shared" si="5"/>
        <v>0</v>
      </c>
      <c r="X106" s="20" t="str">
        <f>IF(L106="","",VLOOKUP(L106,Bewertungsoptionen!$A$56:$B$57,2,FALSE))</f>
        <v/>
      </c>
      <c r="Y106" s="20" t="str">
        <f>IF(M106="","",VLOOKUP(M106,Bewertungsoptionen!$A$61:$B$64,2,FALSE))</f>
        <v/>
      </c>
      <c r="Z106" s="20" t="str">
        <f>IF(N106="","",VLOOKUP(N106,Bewertungsoptionen!$A$68:$B$71,2,FALSE))</f>
        <v/>
      </c>
      <c r="AA106" s="21">
        <f t="shared" si="6"/>
        <v>0</v>
      </c>
    </row>
    <row r="107" spans="1:27" thickTop="1" thickBot="1" x14ac:dyDescent="0.3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IF(E107="","",VLOOKUP(E107,Bewertungsoptionen!$A$13:$B$22,2,FALSE))</f>
        <v/>
      </c>
      <c r="R107" s="20" t="str">
        <f>IF(F107="","",VLOOKUP(F107,Bewertungsoptionen!$A$26:$B$30,2,FALSE))</f>
        <v/>
      </c>
      <c r="S107" s="21">
        <f t="shared" si="4"/>
        <v>0</v>
      </c>
      <c r="T107" s="20" t="str">
        <f>IF(H107="","",VLOOKUP(H107,Bewertungsoptionen!$A$36:$B$38,2,FALSE))</f>
        <v/>
      </c>
      <c r="U107" s="20" t="str">
        <f>IF(I107="","",VLOOKUP(I107,Bewertungsoptionen!$A$42:$B$44,2,FALSE))</f>
        <v/>
      </c>
      <c r="V107" s="20" t="str">
        <f>IF(J107="","",VLOOKUP(J107,Bewertungsoptionen!$A$48:$B$50,2,FALSE))</f>
        <v/>
      </c>
      <c r="W107" s="21">
        <f t="shared" si="5"/>
        <v>0</v>
      </c>
      <c r="X107" s="20" t="str">
        <f>IF(L107="","",VLOOKUP(L107,Bewertungsoptionen!$A$56:$B$57,2,FALSE))</f>
        <v/>
      </c>
      <c r="Y107" s="20" t="str">
        <f>IF(M107="","",VLOOKUP(M107,Bewertungsoptionen!$A$61:$B$64,2,FALSE))</f>
        <v/>
      </c>
      <c r="Z107" s="20" t="str">
        <f>IF(N107="","",VLOOKUP(N107,Bewertungsoptionen!$A$68:$B$71,2,FALSE))</f>
        <v/>
      </c>
      <c r="AA107" s="21">
        <f t="shared" si="6"/>
        <v>0</v>
      </c>
    </row>
    <row r="108" spans="1:27" thickTop="1" thickBot="1" x14ac:dyDescent="0.3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IF(E108="","",VLOOKUP(E108,Bewertungsoptionen!$A$13:$B$22,2,FALSE))</f>
        <v/>
      </c>
      <c r="R108" s="20" t="str">
        <f>IF(F108="","",VLOOKUP(F108,Bewertungsoptionen!$A$26:$B$30,2,FALSE))</f>
        <v/>
      </c>
      <c r="S108" s="21">
        <f t="shared" si="4"/>
        <v>0</v>
      </c>
      <c r="T108" s="20" t="str">
        <f>IF(H108="","",VLOOKUP(H108,Bewertungsoptionen!$A$36:$B$38,2,FALSE))</f>
        <v/>
      </c>
      <c r="U108" s="20" t="str">
        <f>IF(I108="","",VLOOKUP(I108,Bewertungsoptionen!$A$42:$B$44,2,FALSE))</f>
        <v/>
      </c>
      <c r="V108" s="20" t="str">
        <f>IF(J108="","",VLOOKUP(J108,Bewertungsoptionen!$A$48:$B$50,2,FALSE))</f>
        <v/>
      </c>
      <c r="W108" s="21">
        <f t="shared" si="5"/>
        <v>0</v>
      </c>
      <c r="X108" s="20" t="str">
        <f>IF(L108="","",VLOOKUP(L108,Bewertungsoptionen!$A$56:$B$57,2,FALSE))</f>
        <v/>
      </c>
      <c r="Y108" s="20" t="str">
        <f>IF(M108="","",VLOOKUP(M108,Bewertungsoptionen!$A$61:$B$64,2,FALSE))</f>
        <v/>
      </c>
      <c r="Z108" s="20" t="str">
        <f>IF(N108="","",VLOOKUP(N108,Bewertungsoptionen!$A$68:$B$71,2,FALSE))</f>
        <v/>
      </c>
      <c r="AA108" s="21">
        <f t="shared" si="6"/>
        <v>0</v>
      </c>
    </row>
    <row r="109" spans="1:27" thickTop="1" thickBot="1" x14ac:dyDescent="0.3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IF(E109="","",VLOOKUP(E109,Bewertungsoptionen!$A$13:$B$22,2,FALSE))</f>
        <v/>
      </c>
      <c r="R109" s="20" t="str">
        <f>IF(F109="","",VLOOKUP(F109,Bewertungsoptionen!$A$26:$B$30,2,FALSE))</f>
        <v/>
      </c>
      <c r="S109" s="21">
        <f t="shared" si="4"/>
        <v>0</v>
      </c>
      <c r="T109" s="20" t="str">
        <f>IF(H109="","",VLOOKUP(H109,Bewertungsoptionen!$A$36:$B$38,2,FALSE))</f>
        <v/>
      </c>
      <c r="U109" s="20" t="str">
        <f>IF(I109="","",VLOOKUP(I109,Bewertungsoptionen!$A$42:$B$44,2,FALSE))</f>
        <v/>
      </c>
      <c r="V109" s="20" t="str">
        <f>IF(J109="","",VLOOKUP(J109,Bewertungsoptionen!$A$48:$B$50,2,FALSE))</f>
        <v/>
      </c>
      <c r="W109" s="21">
        <f t="shared" si="5"/>
        <v>0</v>
      </c>
      <c r="X109" s="20" t="str">
        <f>IF(L109="","",VLOOKUP(L109,Bewertungsoptionen!$A$56:$B$57,2,FALSE))</f>
        <v/>
      </c>
      <c r="Y109" s="20" t="str">
        <f>IF(M109="","",VLOOKUP(M109,Bewertungsoptionen!$A$61:$B$64,2,FALSE))</f>
        <v/>
      </c>
      <c r="Z109" s="20" t="str">
        <f>IF(N109="","",VLOOKUP(N109,Bewertungsoptionen!$A$68:$B$71,2,FALSE))</f>
        <v/>
      </c>
      <c r="AA109" s="21">
        <f t="shared" si="6"/>
        <v>0</v>
      </c>
    </row>
    <row r="110" spans="1:27" thickTop="1" thickBot="1" x14ac:dyDescent="0.3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IF(E110="","",VLOOKUP(E110,Bewertungsoptionen!$A$13:$B$22,2,FALSE))</f>
        <v/>
      </c>
      <c r="R110" s="20" t="str">
        <f>IF(F110="","",VLOOKUP(F110,Bewertungsoptionen!$A$26:$B$30,2,FALSE))</f>
        <v/>
      </c>
      <c r="S110" s="21">
        <f t="shared" si="4"/>
        <v>0</v>
      </c>
      <c r="T110" s="20" t="str">
        <f>IF(H110="","",VLOOKUP(H110,Bewertungsoptionen!$A$36:$B$38,2,FALSE))</f>
        <v/>
      </c>
      <c r="U110" s="20" t="str">
        <f>IF(I110="","",VLOOKUP(I110,Bewertungsoptionen!$A$42:$B$44,2,FALSE))</f>
        <v/>
      </c>
      <c r="V110" s="20" t="str">
        <f>IF(J110="","",VLOOKUP(J110,Bewertungsoptionen!$A$48:$B$50,2,FALSE))</f>
        <v/>
      </c>
      <c r="W110" s="21">
        <f t="shared" si="5"/>
        <v>0</v>
      </c>
      <c r="X110" s="20" t="str">
        <f>IF(L110="","",VLOOKUP(L110,Bewertungsoptionen!$A$56:$B$57,2,FALSE))</f>
        <v/>
      </c>
      <c r="Y110" s="20" t="str">
        <f>IF(M110="","",VLOOKUP(M110,Bewertungsoptionen!$A$61:$B$64,2,FALSE))</f>
        <v/>
      </c>
      <c r="Z110" s="20" t="str">
        <f>IF(N110="","",VLOOKUP(N110,Bewertungsoptionen!$A$68:$B$71,2,FALSE))</f>
        <v/>
      </c>
      <c r="AA110" s="21">
        <f t="shared" si="6"/>
        <v>0</v>
      </c>
    </row>
    <row r="111" spans="1:27" thickTop="1" thickBot="1" x14ac:dyDescent="0.3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IF(E111="","",VLOOKUP(E111,Bewertungsoptionen!$A$13:$B$22,2,FALSE))</f>
        <v/>
      </c>
      <c r="R111" s="20" t="str">
        <f>IF(F111="","",VLOOKUP(F111,Bewertungsoptionen!$A$26:$B$30,2,FALSE))</f>
        <v/>
      </c>
      <c r="S111" s="21">
        <f t="shared" si="4"/>
        <v>0</v>
      </c>
      <c r="T111" s="20" t="str">
        <f>IF(H111="","",VLOOKUP(H111,Bewertungsoptionen!$A$36:$B$38,2,FALSE))</f>
        <v/>
      </c>
      <c r="U111" s="20" t="str">
        <f>IF(I111="","",VLOOKUP(I111,Bewertungsoptionen!$A$42:$B$44,2,FALSE))</f>
        <v/>
      </c>
      <c r="V111" s="20" t="str">
        <f>IF(J111="","",VLOOKUP(J111,Bewertungsoptionen!$A$48:$B$50,2,FALSE))</f>
        <v/>
      </c>
      <c r="W111" s="21">
        <f t="shared" si="5"/>
        <v>0</v>
      </c>
      <c r="X111" s="20" t="str">
        <f>IF(L111="","",VLOOKUP(L111,Bewertungsoptionen!$A$56:$B$57,2,FALSE))</f>
        <v/>
      </c>
      <c r="Y111" s="20" t="str">
        <f>IF(M111="","",VLOOKUP(M111,Bewertungsoptionen!$A$61:$B$64,2,FALSE))</f>
        <v/>
      </c>
      <c r="Z111" s="20" t="str">
        <f>IF(N111="","",VLOOKUP(N111,Bewertungsoptionen!$A$68:$B$71,2,FALSE))</f>
        <v/>
      </c>
      <c r="AA111" s="21">
        <f t="shared" si="6"/>
        <v>0</v>
      </c>
    </row>
    <row r="112" spans="1:27" thickTop="1" thickBot="1" x14ac:dyDescent="0.3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IF(E112="","",VLOOKUP(E112,Bewertungsoptionen!$A$13:$B$22,2,FALSE))</f>
        <v/>
      </c>
      <c r="R112" s="20" t="str">
        <f>IF(F112="","",VLOOKUP(F112,Bewertungsoptionen!$A$26:$B$30,2,FALSE))</f>
        <v/>
      </c>
      <c r="S112" s="21">
        <f t="shared" si="4"/>
        <v>0</v>
      </c>
      <c r="T112" s="20" t="str">
        <f>IF(H112="","",VLOOKUP(H112,Bewertungsoptionen!$A$36:$B$38,2,FALSE))</f>
        <v/>
      </c>
      <c r="U112" s="20" t="str">
        <f>IF(I112="","",VLOOKUP(I112,Bewertungsoptionen!$A$42:$B$44,2,FALSE))</f>
        <v/>
      </c>
      <c r="V112" s="20" t="str">
        <f>IF(J112="","",VLOOKUP(J112,Bewertungsoptionen!$A$48:$B$50,2,FALSE))</f>
        <v/>
      </c>
      <c r="W112" s="21">
        <f t="shared" si="5"/>
        <v>0</v>
      </c>
      <c r="X112" s="20" t="str">
        <f>IF(L112="","",VLOOKUP(L112,Bewertungsoptionen!$A$56:$B$57,2,FALSE))</f>
        <v/>
      </c>
      <c r="Y112" s="20" t="str">
        <f>IF(M112="","",VLOOKUP(M112,Bewertungsoptionen!$A$61:$B$64,2,FALSE))</f>
        <v/>
      </c>
      <c r="Z112" s="20" t="str">
        <f>IF(N112="","",VLOOKUP(N112,Bewertungsoptionen!$A$68:$B$71,2,FALSE))</f>
        <v/>
      </c>
      <c r="AA112" s="21">
        <f t="shared" si="6"/>
        <v>0</v>
      </c>
    </row>
    <row r="113" spans="1:27" thickTop="1" thickBot="1" x14ac:dyDescent="0.3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IF(E113="","",VLOOKUP(E113,Bewertungsoptionen!$A$13:$B$22,2,FALSE))</f>
        <v/>
      </c>
      <c r="R113" s="20" t="str">
        <f>IF(F113="","",VLOOKUP(F113,Bewertungsoptionen!$A$26:$B$30,2,FALSE))</f>
        <v/>
      </c>
      <c r="S113" s="21">
        <f t="shared" si="4"/>
        <v>0</v>
      </c>
      <c r="T113" s="20" t="str">
        <f>IF(H113="","",VLOOKUP(H113,Bewertungsoptionen!$A$36:$B$38,2,FALSE))</f>
        <v/>
      </c>
      <c r="U113" s="20" t="str">
        <f>IF(I113="","",VLOOKUP(I113,Bewertungsoptionen!$A$42:$B$44,2,FALSE))</f>
        <v/>
      </c>
      <c r="V113" s="20" t="str">
        <f>IF(J113="","",VLOOKUP(J113,Bewertungsoptionen!$A$48:$B$50,2,FALSE))</f>
        <v/>
      </c>
      <c r="W113" s="21">
        <f t="shared" si="5"/>
        <v>0</v>
      </c>
      <c r="X113" s="20" t="str">
        <f>IF(L113="","",VLOOKUP(L113,Bewertungsoptionen!$A$56:$B$57,2,FALSE))</f>
        <v/>
      </c>
      <c r="Y113" s="20" t="str">
        <f>IF(M113="","",VLOOKUP(M113,Bewertungsoptionen!$A$61:$B$64,2,FALSE))</f>
        <v/>
      </c>
      <c r="Z113" s="20" t="str">
        <f>IF(N113="","",VLOOKUP(N113,Bewertungsoptionen!$A$68:$B$71,2,FALSE))</f>
        <v/>
      </c>
      <c r="AA113" s="21">
        <f t="shared" si="6"/>
        <v>0</v>
      </c>
    </row>
    <row r="114" spans="1:27" thickTop="1" thickBot="1" x14ac:dyDescent="0.3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IF(E114="","",VLOOKUP(E114,Bewertungsoptionen!$A$13:$B$22,2,FALSE))</f>
        <v/>
      </c>
      <c r="R114" s="20" t="str">
        <f>IF(F114="","",VLOOKUP(F114,Bewertungsoptionen!$A$26:$B$30,2,FALSE))</f>
        <v/>
      </c>
      <c r="S114" s="21">
        <f t="shared" si="4"/>
        <v>0</v>
      </c>
      <c r="T114" s="20" t="str">
        <f>IF(H114="","",VLOOKUP(H114,Bewertungsoptionen!$A$36:$B$38,2,FALSE))</f>
        <v/>
      </c>
      <c r="U114" s="20" t="str">
        <f>IF(I114="","",VLOOKUP(I114,Bewertungsoptionen!$A$42:$B$44,2,FALSE))</f>
        <v/>
      </c>
      <c r="V114" s="20" t="str">
        <f>IF(J114="","",VLOOKUP(J114,Bewertungsoptionen!$A$48:$B$50,2,FALSE))</f>
        <v/>
      </c>
      <c r="W114" s="21">
        <f t="shared" si="5"/>
        <v>0</v>
      </c>
      <c r="X114" s="20" t="str">
        <f>IF(L114="","",VLOOKUP(L114,Bewertungsoptionen!$A$56:$B$57,2,FALSE))</f>
        <v/>
      </c>
      <c r="Y114" s="20" t="str">
        <f>IF(M114="","",VLOOKUP(M114,Bewertungsoptionen!$A$61:$B$64,2,FALSE))</f>
        <v/>
      </c>
      <c r="Z114" s="20" t="str">
        <f>IF(N114="","",VLOOKUP(N114,Bewertungsoptionen!$A$68:$B$71,2,FALSE))</f>
        <v/>
      </c>
      <c r="AA114" s="21">
        <f t="shared" si="6"/>
        <v>0</v>
      </c>
    </row>
    <row r="115" spans="1:27" thickTop="1" thickBot="1" x14ac:dyDescent="0.3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IF(E115="","",VLOOKUP(E115,Bewertungsoptionen!$A$13:$B$22,2,FALSE))</f>
        <v/>
      </c>
      <c r="R115" s="20" t="str">
        <f>IF(F115="","",VLOOKUP(F115,Bewertungsoptionen!$A$26:$B$30,2,FALSE))</f>
        <v/>
      </c>
      <c r="S115" s="21">
        <f t="shared" si="4"/>
        <v>0</v>
      </c>
      <c r="T115" s="20" t="str">
        <f>IF(H115="","",VLOOKUP(H115,Bewertungsoptionen!$A$36:$B$38,2,FALSE))</f>
        <v/>
      </c>
      <c r="U115" s="20" t="str">
        <f>IF(I115="","",VLOOKUP(I115,Bewertungsoptionen!$A$42:$B$44,2,FALSE))</f>
        <v/>
      </c>
      <c r="V115" s="20" t="str">
        <f>IF(J115="","",VLOOKUP(J115,Bewertungsoptionen!$A$48:$B$50,2,FALSE))</f>
        <v/>
      </c>
      <c r="W115" s="21">
        <f t="shared" si="5"/>
        <v>0</v>
      </c>
      <c r="X115" s="20" t="str">
        <f>IF(L115="","",VLOOKUP(L115,Bewertungsoptionen!$A$56:$B$57,2,FALSE))</f>
        <v/>
      </c>
      <c r="Y115" s="20" t="str">
        <f>IF(M115="","",VLOOKUP(M115,Bewertungsoptionen!$A$61:$B$64,2,FALSE))</f>
        <v/>
      </c>
      <c r="Z115" s="20" t="str">
        <f>IF(N115="","",VLOOKUP(N115,Bewertungsoptionen!$A$68:$B$71,2,FALSE))</f>
        <v/>
      </c>
      <c r="AA115" s="21">
        <f t="shared" si="6"/>
        <v>0</v>
      </c>
    </row>
    <row r="116" spans="1:27" thickTop="1" thickBot="1" x14ac:dyDescent="0.3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IF(E116="","",VLOOKUP(E116,Bewertungsoptionen!$A$13:$B$22,2,FALSE))</f>
        <v/>
      </c>
      <c r="R116" s="20" t="str">
        <f>IF(F116="","",VLOOKUP(F116,Bewertungsoptionen!$A$26:$B$30,2,FALSE))</f>
        <v/>
      </c>
      <c r="S116" s="21">
        <f t="shared" si="4"/>
        <v>0</v>
      </c>
      <c r="T116" s="20" t="str">
        <f>IF(H116="","",VLOOKUP(H116,Bewertungsoptionen!$A$36:$B$38,2,FALSE))</f>
        <v/>
      </c>
      <c r="U116" s="20" t="str">
        <f>IF(I116="","",VLOOKUP(I116,Bewertungsoptionen!$A$42:$B$44,2,FALSE))</f>
        <v/>
      </c>
      <c r="V116" s="20" t="str">
        <f>IF(J116="","",VLOOKUP(J116,Bewertungsoptionen!$A$48:$B$50,2,FALSE))</f>
        <v/>
      </c>
      <c r="W116" s="21">
        <f t="shared" si="5"/>
        <v>0</v>
      </c>
      <c r="X116" s="20" t="str">
        <f>IF(L116="","",VLOOKUP(L116,Bewertungsoptionen!$A$56:$B$57,2,FALSE))</f>
        <v/>
      </c>
      <c r="Y116" s="20" t="str">
        <f>IF(M116="","",VLOOKUP(M116,Bewertungsoptionen!$A$61:$B$64,2,FALSE))</f>
        <v/>
      </c>
      <c r="Z116" s="20" t="str">
        <f>IF(N116="","",VLOOKUP(N116,Bewertungsoptionen!$A$68:$B$71,2,FALSE))</f>
        <v/>
      </c>
      <c r="AA116" s="21">
        <f t="shared" si="6"/>
        <v>0</v>
      </c>
    </row>
    <row r="117" spans="1:27" thickTop="1" thickBot="1" x14ac:dyDescent="0.3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IF(E117="","",VLOOKUP(E117,Bewertungsoptionen!$A$13:$B$22,2,FALSE))</f>
        <v/>
      </c>
      <c r="R117" s="20" t="str">
        <f>IF(F117="","",VLOOKUP(F117,Bewertungsoptionen!$A$26:$B$30,2,FALSE))</f>
        <v/>
      </c>
      <c r="S117" s="21">
        <f t="shared" si="4"/>
        <v>0</v>
      </c>
      <c r="T117" s="20" t="str">
        <f>IF(H117="","",VLOOKUP(H117,Bewertungsoptionen!$A$36:$B$38,2,FALSE))</f>
        <v/>
      </c>
      <c r="U117" s="20" t="str">
        <f>IF(I117="","",VLOOKUP(I117,Bewertungsoptionen!$A$42:$B$44,2,FALSE))</f>
        <v/>
      </c>
      <c r="V117" s="20" t="str">
        <f>IF(J117="","",VLOOKUP(J117,Bewertungsoptionen!$A$48:$B$50,2,FALSE))</f>
        <v/>
      </c>
      <c r="W117" s="21">
        <f t="shared" si="5"/>
        <v>0</v>
      </c>
      <c r="X117" s="20" t="str">
        <f>IF(L117="","",VLOOKUP(L117,Bewertungsoptionen!$A$56:$B$57,2,FALSE))</f>
        <v/>
      </c>
      <c r="Y117" s="20" t="str">
        <f>IF(M117="","",VLOOKUP(M117,Bewertungsoptionen!$A$61:$B$64,2,FALSE))</f>
        <v/>
      </c>
      <c r="Z117" s="20" t="str">
        <f>IF(N117="","",VLOOKUP(N117,Bewertungsoptionen!$A$68:$B$71,2,FALSE))</f>
        <v/>
      </c>
      <c r="AA117" s="21">
        <f t="shared" si="6"/>
        <v>0</v>
      </c>
    </row>
    <row r="118" spans="1:27" thickTop="1" thickBot="1" x14ac:dyDescent="0.3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IF(E118="","",VLOOKUP(E118,Bewertungsoptionen!$A$13:$B$22,2,FALSE))</f>
        <v/>
      </c>
      <c r="R118" s="20" t="str">
        <f>IF(F118="","",VLOOKUP(F118,Bewertungsoptionen!$A$26:$B$30,2,FALSE))</f>
        <v/>
      </c>
      <c r="S118" s="21">
        <f t="shared" si="4"/>
        <v>0</v>
      </c>
      <c r="T118" s="20" t="str">
        <f>IF(H118="","",VLOOKUP(H118,Bewertungsoptionen!$A$36:$B$38,2,FALSE))</f>
        <v/>
      </c>
      <c r="U118" s="20" t="str">
        <f>IF(I118="","",VLOOKUP(I118,Bewertungsoptionen!$A$42:$B$44,2,FALSE))</f>
        <v/>
      </c>
      <c r="V118" s="20" t="str">
        <f>IF(J118="","",VLOOKUP(J118,Bewertungsoptionen!$A$48:$B$50,2,FALSE))</f>
        <v/>
      </c>
      <c r="W118" s="21">
        <f t="shared" si="5"/>
        <v>0</v>
      </c>
      <c r="X118" s="20" t="str">
        <f>IF(L118="","",VLOOKUP(L118,Bewertungsoptionen!$A$56:$B$57,2,FALSE))</f>
        <v/>
      </c>
      <c r="Y118" s="20" t="str">
        <f>IF(M118="","",VLOOKUP(M118,Bewertungsoptionen!$A$61:$B$64,2,FALSE))</f>
        <v/>
      </c>
      <c r="Z118" s="20" t="str">
        <f>IF(N118="","",VLOOKUP(N118,Bewertungsoptionen!$A$68:$B$71,2,FALSE))</f>
        <v/>
      </c>
      <c r="AA118" s="21">
        <f t="shared" si="6"/>
        <v>0</v>
      </c>
    </row>
    <row r="119" spans="1:27" thickTop="1" thickBot="1" x14ac:dyDescent="0.3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IF(E119="","",VLOOKUP(E119,Bewertungsoptionen!$A$13:$B$22,2,FALSE))</f>
        <v/>
      </c>
      <c r="R119" s="20" t="str">
        <f>IF(F119="","",VLOOKUP(F119,Bewertungsoptionen!$A$26:$B$30,2,FALSE))</f>
        <v/>
      </c>
      <c r="S119" s="21">
        <f t="shared" si="4"/>
        <v>0</v>
      </c>
      <c r="T119" s="20" t="str">
        <f>IF(H119="","",VLOOKUP(H119,Bewertungsoptionen!$A$36:$B$38,2,FALSE))</f>
        <v/>
      </c>
      <c r="U119" s="20" t="str">
        <f>IF(I119="","",VLOOKUP(I119,Bewertungsoptionen!$A$42:$B$44,2,FALSE))</f>
        <v/>
      </c>
      <c r="V119" s="20" t="str">
        <f>IF(J119="","",VLOOKUP(J119,Bewertungsoptionen!$A$48:$B$50,2,FALSE))</f>
        <v/>
      </c>
      <c r="W119" s="21">
        <f t="shared" si="5"/>
        <v>0</v>
      </c>
      <c r="X119" s="20" t="str">
        <f>IF(L119="","",VLOOKUP(L119,Bewertungsoptionen!$A$56:$B$57,2,FALSE))</f>
        <v/>
      </c>
      <c r="Y119" s="20" t="str">
        <f>IF(M119="","",VLOOKUP(M119,Bewertungsoptionen!$A$61:$B$64,2,FALSE))</f>
        <v/>
      </c>
      <c r="Z119" s="20" t="str">
        <f>IF(N119="","",VLOOKUP(N119,Bewertungsoptionen!$A$68:$B$71,2,FALSE))</f>
        <v/>
      </c>
      <c r="AA119" s="21">
        <f t="shared" si="6"/>
        <v>0</v>
      </c>
    </row>
    <row r="120" spans="1:27" thickTop="1" thickBot="1" x14ac:dyDescent="0.3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IF(E120="","",VLOOKUP(E120,Bewertungsoptionen!$A$13:$B$22,2,FALSE))</f>
        <v/>
      </c>
      <c r="R120" s="20" t="str">
        <f>IF(F120="","",VLOOKUP(F120,Bewertungsoptionen!$A$26:$B$30,2,FALSE))</f>
        <v/>
      </c>
      <c r="S120" s="21">
        <f t="shared" si="4"/>
        <v>0</v>
      </c>
      <c r="T120" s="20" t="str">
        <f>IF(H120="","",VLOOKUP(H120,Bewertungsoptionen!$A$36:$B$38,2,FALSE))</f>
        <v/>
      </c>
      <c r="U120" s="20" t="str">
        <f>IF(I120="","",VLOOKUP(I120,Bewertungsoptionen!$A$42:$B$44,2,FALSE))</f>
        <v/>
      </c>
      <c r="V120" s="20" t="str">
        <f>IF(J120="","",VLOOKUP(J120,Bewertungsoptionen!$A$48:$B$50,2,FALSE))</f>
        <v/>
      </c>
      <c r="W120" s="21">
        <f t="shared" si="5"/>
        <v>0</v>
      </c>
      <c r="X120" s="20" t="str">
        <f>IF(L120="","",VLOOKUP(L120,Bewertungsoptionen!$A$56:$B$57,2,FALSE))</f>
        <v/>
      </c>
      <c r="Y120" s="20" t="str">
        <f>IF(M120="","",VLOOKUP(M120,Bewertungsoptionen!$A$61:$B$64,2,FALSE))</f>
        <v/>
      </c>
      <c r="Z120" s="20" t="str">
        <f>IF(N120="","",VLOOKUP(N120,Bewertungsoptionen!$A$68:$B$71,2,FALSE))</f>
        <v/>
      </c>
      <c r="AA120" s="21">
        <f t="shared" si="6"/>
        <v>0</v>
      </c>
    </row>
    <row r="121" spans="1:27" thickTop="1" thickBot="1" x14ac:dyDescent="0.3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IF(E121="","",VLOOKUP(E121,Bewertungsoptionen!$A$13:$B$22,2,FALSE))</f>
        <v/>
      </c>
      <c r="R121" s="20" t="str">
        <f>IF(F121="","",VLOOKUP(F121,Bewertungsoptionen!$A$26:$B$30,2,FALSE))</f>
        <v/>
      </c>
      <c r="S121" s="21">
        <f t="shared" si="4"/>
        <v>0</v>
      </c>
      <c r="T121" s="20" t="str">
        <f>IF(H121="","",VLOOKUP(H121,Bewertungsoptionen!$A$36:$B$38,2,FALSE))</f>
        <v/>
      </c>
      <c r="U121" s="20" t="str">
        <f>IF(I121="","",VLOOKUP(I121,Bewertungsoptionen!$A$42:$B$44,2,FALSE))</f>
        <v/>
      </c>
      <c r="V121" s="20" t="str">
        <f>IF(J121="","",VLOOKUP(J121,Bewertungsoptionen!$A$48:$B$50,2,FALSE))</f>
        <v/>
      </c>
      <c r="W121" s="21">
        <f t="shared" si="5"/>
        <v>0</v>
      </c>
      <c r="X121" s="20" t="str">
        <f>IF(L121="","",VLOOKUP(L121,Bewertungsoptionen!$A$56:$B$57,2,FALSE))</f>
        <v/>
      </c>
      <c r="Y121" s="20" t="str">
        <f>IF(M121="","",VLOOKUP(M121,Bewertungsoptionen!$A$61:$B$64,2,FALSE))</f>
        <v/>
      </c>
      <c r="Z121" s="20" t="str">
        <f>IF(N121="","",VLOOKUP(N121,Bewertungsoptionen!$A$68:$B$71,2,FALSE))</f>
        <v/>
      </c>
      <c r="AA121" s="21">
        <f t="shared" si="6"/>
        <v>0</v>
      </c>
    </row>
    <row r="122" spans="1:27" thickTop="1" thickBot="1" x14ac:dyDescent="0.3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IF(E122="","",VLOOKUP(E122,Bewertungsoptionen!$A$13:$B$22,2,FALSE))</f>
        <v/>
      </c>
      <c r="R122" s="20" t="str">
        <f>IF(F122="","",VLOOKUP(F122,Bewertungsoptionen!$A$26:$B$30,2,FALSE))</f>
        <v/>
      </c>
      <c r="S122" s="21">
        <f t="shared" si="4"/>
        <v>0</v>
      </c>
      <c r="T122" s="20" t="str">
        <f>IF(H122="","",VLOOKUP(H122,Bewertungsoptionen!$A$36:$B$38,2,FALSE))</f>
        <v/>
      </c>
      <c r="U122" s="20" t="str">
        <f>IF(I122="","",VLOOKUP(I122,Bewertungsoptionen!$A$42:$B$44,2,FALSE))</f>
        <v/>
      </c>
      <c r="V122" s="20" t="str">
        <f>IF(J122="","",VLOOKUP(J122,Bewertungsoptionen!$A$48:$B$50,2,FALSE))</f>
        <v/>
      </c>
      <c r="W122" s="21">
        <f t="shared" si="5"/>
        <v>0</v>
      </c>
      <c r="X122" s="20" t="str">
        <f>IF(L122="","",VLOOKUP(L122,Bewertungsoptionen!$A$56:$B$57,2,FALSE))</f>
        <v/>
      </c>
      <c r="Y122" s="20" t="str">
        <f>IF(M122="","",VLOOKUP(M122,Bewertungsoptionen!$A$61:$B$64,2,FALSE))</f>
        <v/>
      </c>
      <c r="Z122" s="20" t="str">
        <f>IF(N122="","",VLOOKUP(N122,Bewertungsoptionen!$A$68:$B$71,2,FALSE))</f>
        <v/>
      </c>
      <c r="AA122" s="21">
        <f t="shared" si="6"/>
        <v>0</v>
      </c>
    </row>
    <row r="123" spans="1:27" thickTop="1" thickBot="1" x14ac:dyDescent="0.3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IF(E123="","",VLOOKUP(E123,Bewertungsoptionen!$A$13:$B$22,2,FALSE))</f>
        <v/>
      </c>
      <c r="R123" s="20" t="str">
        <f>IF(F123="","",VLOOKUP(F123,Bewertungsoptionen!$A$26:$B$30,2,FALSE))</f>
        <v/>
      </c>
      <c r="S123" s="21">
        <f t="shared" si="4"/>
        <v>0</v>
      </c>
      <c r="T123" s="20" t="str">
        <f>IF(H123="","",VLOOKUP(H123,Bewertungsoptionen!$A$36:$B$38,2,FALSE))</f>
        <v/>
      </c>
      <c r="U123" s="20" t="str">
        <f>IF(I123="","",VLOOKUP(I123,Bewertungsoptionen!$A$42:$B$44,2,FALSE))</f>
        <v/>
      </c>
      <c r="V123" s="20" t="str">
        <f>IF(J123="","",VLOOKUP(J123,Bewertungsoptionen!$A$48:$B$50,2,FALSE))</f>
        <v/>
      </c>
      <c r="W123" s="21">
        <f t="shared" si="5"/>
        <v>0</v>
      </c>
      <c r="X123" s="20" t="str">
        <f>IF(L123="","",VLOOKUP(L123,Bewertungsoptionen!$A$56:$B$57,2,FALSE))</f>
        <v/>
      </c>
      <c r="Y123" s="20" t="str">
        <f>IF(M123="","",VLOOKUP(M123,Bewertungsoptionen!$A$61:$B$64,2,FALSE))</f>
        <v/>
      </c>
      <c r="Z123" s="20" t="str">
        <f>IF(N123="","",VLOOKUP(N123,Bewertungsoptionen!$A$68:$B$71,2,FALSE))</f>
        <v/>
      </c>
      <c r="AA123" s="21">
        <f t="shared" si="6"/>
        <v>0</v>
      </c>
    </row>
    <row r="124" spans="1:27" thickTop="1" thickBot="1" x14ac:dyDescent="0.3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IF(E124="","",VLOOKUP(E124,Bewertungsoptionen!$A$13:$B$22,2,FALSE))</f>
        <v/>
      </c>
      <c r="R124" s="20" t="str">
        <f>IF(F124="","",VLOOKUP(F124,Bewertungsoptionen!$A$26:$B$30,2,FALSE))</f>
        <v/>
      </c>
      <c r="S124" s="21">
        <f t="shared" si="4"/>
        <v>0</v>
      </c>
      <c r="T124" s="20" t="str">
        <f>IF(H124="","",VLOOKUP(H124,Bewertungsoptionen!$A$36:$B$38,2,FALSE))</f>
        <v/>
      </c>
      <c r="U124" s="20" t="str">
        <f>IF(I124="","",VLOOKUP(I124,Bewertungsoptionen!$A$42:$B$44,2,FALSE))</f>
        <v/>
      </c>
      <c r="V124" s="20" t="str">
        <f>IF(J124="","",VLOOKUP(J124,Bewertungsoptionen!$A$48:$B$50,2,FALSE))</f>
        <v/>
      </c>
      <c r="W124" s="21">
        <f t="shared" si="5"/>
        <v>0</v>
      </c>
      <c r="X124" s="20" t="str">
        <f>IF(L124="","",VLOOKUP(L124,Bewertungsoptionen!$A$56:$B$57,2,FALSE))</f>
        <v/>
      </c>
      <c r="Y124" s="20" t="str">
        <f>IF(M124="","",VLOOKUP(M124,Bewertungsoptionen!$A$61:$B$64,2,FALSE))</f>
        <v/>
      </c>
      <c r="Z124" s="20" t="str">
        <f>IF(N124="","",VLOOKUP(N124,Bewertungsoptionen!$A$68:$B$71,2,FALSE))</f>
        <v/>
      </c>
      <c r="AA124" s="21">
        <f t="shared" si="6"/>
        <v>0</v>
      </c>
    </row>
    <row r="125" spans="1:27" thickTop="1" thickBot="1" x14ac:dyDescent="0.3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IF(E125="","",VLOOKUP(E125,Bewertungsoptionen!$A$13:$B$22,2,FALSE))</f>
        <v/>
      </c>
      <c r="R125" s="20" t="str">
        <f>IF(F125="","",VLOOKUP(F125,Bewertungsoptionen!$A$26:$B$30,2,FALSE))</f>
        <v/>
      </c>
      <c r="S125" s="21">
        <f t="shared" si="4"/>
        <v>0</v>
      </c>
      <c r="T125" s="20" t="str">
        <f>IF(H125="","",VLOOKUP(H125,Bewertungsoptionen!$A$36:$B$38,2,FALSE))</f>
        <v/>
      </c>
      <c r="U125" s="20" t="str">
        <f>IF(I125="","",VLOOKUP(I125,Bewertungsoptionen!$A$42:$B$44,2,FALSE))</f>
        <v/>
      </c>
      <c r="V125" s="20" t="str">
        <f>IF(J125="","",VLOOKUP(J125,Bewertungsoptionen!$A$48:$B$50,2,FALSE))</f>
        <v/>
      </c>
      <c r="W125" s="21">
        <f t="shared" si="5"/>
        <v>0</v>
      </c>
      <c r="X125" s="20" t="str">
        <f>IF(L125="","",VLOOKUP(L125,Bewertungsoptionen!$A$56:$B$57,2,FALSE))</f>
        <v/>
      </c>
      <c r="Y125" s="20" t="str">
        <f>IF(M125="","",VLOOKUP(M125,Bewertungsoptionen!$A$61:$B$64,2,FALSE))</f>
        <v/>
      </c>
      <c r="Z125" s="20" t="str">
        <f>IF(N125="","",VLOOKUP(N125,Bewertungsoptionen!$A$68:$B$71,2,FALSE))</f>
        <v/>
      </c>
      <c r="AA125" s="21">
        <f t="shared" si="6"/>
        <v>0</v>
      </c>
    </row>
    <row r="126" spans="1:27" thickTop="1" thickBot="1" x14ac:dyDescent="0.3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IF(E126="","",VLOOKUP(E126,Bewertungsoptionen!$A$13:$B$22,2,FALSE))</f>
        <v/>
      </c>
      <c r="R126" s="20" t="str">
        <f>IF(F126="","",VLOOKUP(F126,Bewertungsoptionen!$A$26:$B$30,2,FALSE))</f>
        <v/>
      </c>
      <c r="S126" s="21">
        <f t="shared" si="4"/>
        <v>0</v>
      </c>
      <c r="T126" s="20" t="str">
        <f>IF(H126="","",VLOOKUP(H126,Bewertungsoptionen!$A$36:$B$38,2,FALSE))</f>
        <v/>
      </c>
      <c r="U126" s="20" t="str">
        <f>IF(I126="","",VLOOKUP(I126,Bewertungsoptionen!$A$42:$B$44,2,FALSE))</f>
        <v/>
      </c>
      <c r="V126" s="20" t="str">
        <f>IF(J126="","",VLOOKUP(J126,Bewertungsoptionen!$A$48:$B$50,2,FALSE))</f>
        <v/>
      </c>
      <c r="W126" s="21">
        <f t="shared" si="5"/>
        <v>0</v>
      </c>
      <c r="X126" s="20" t="str">
        <f>IF(L126="","",VLOOKUP(L126,Bewertungsoptionen!$A$56:$B$57,2,FALSE))</f>
        <v/>
      </c>
      <c r="Y126" s="20" t="str">
        <f>IF(M126="","",VLOOKUP(M126,Bewertungsoptionen!$A$61:$B$64,2,FALSE))</f>
        <v/>
      </c>
      <c r="Z126" s="20" t="str">
        <f>IF(N126="","",VLOOKUP(N126,Bewertungsoptionen!$A$68:$B$71,2,FALSE))</f>
        <v/>
      </c>
      <c r="AA126" s="21">
        <f t="shared" si="6"/>
        <v>0</v>
      </c>
    </row>
    <row r="127" spans="1:27" thickTop="1" thickBot="1" x14ac:dyDescent="0.3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IF(E127="","",VLOOKUP(E127,Bewertungsoptionen!$A$13:$B$22,2,FALSE))</f>
        <v/>
      </c>
      <c r="R127" s="20" t="str">
        <f>IF(F127="","",VLOOKUP(F127,Bewertungsoptionen!$A$26:$B$30,2,FALSE))</f>
        <v/>
      </c>
      <c r="S127" s="21">
        <f t="shared" si="4"/>
        <v>0</v>
      </c>
      <c r="T127" s="20" t="str">
        <f>IF(H127="","",VLOOKUP(H127,Bewertungsoptionen!$A$36:$B$38,2,FALSE))</f>
        <v/>
      </c>
      <c r="U127" s="20" t="str">
        <f>IF(I127="","",VLOOKUP(I127,Bewertungsoptionen!$A$42:$B$44,2,FALSE))</f>
        <v/>
      </c>
      <c r="V127" s="20" t="str">
        <f>IF(J127="","",VLOOKUP(J127,Bewertungsoptionen!$A$48:$B$50,2,FALSE))</f>
        <v/>
      </c>
      <c r="W127" s="21">
        <f t="shared" si="5"/>
        <v>0</v>
      </c>
      <c r="X127" s="20" t="str">
        <f>IF(L127="","",VLOOKUP(L127,Bewertungsoptionen!$A$56:$B$57,2,FALSE))</f>
        <v/>
      </c>
      <c r="Y127" s="20" t="str">
        <f>IF(M127="","",VLOOKUP(M127,Bewertungsoptionen!$A$61:$B$64,2,FALSE))</f>
        <v/>
      </c>
      <c r="Z127" s="20" t="str">
        <f>IF(N127="","",VLOOKUP(N127,Bewertungsoptionen!$A$68:$B$71,2,FALSE))</f>
        <v/>
      </c>
      <c r="AA127" s="21">
        <f t="shared" si="6"/>
        <v>0</v>
      </c>
    </row>
    <row r="128" spans="1:27" thickTop="1" thickBot="1" x14ac:dyDescent="0.3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IF(E128="","",VLOOKUP(E128,Bewertungsoptionen!$A$13:$B$22,2,FALSE))</f>
        <v/>
      </c>
      <c r="R128" s="20" t="str">
        <f>IF(F128="","",VLOOKUP(F128,Bewertungsoptionen!$A$26:$B$30,2,FALSE))</f>
        <v/>
      </c>
      <c r="S128" s="21">
        <f t="shared" si="4"/>
        <v>0</v>
      </c>
      <c r="T128" s="20" t="str">
        <f>IF(H128="","",VLOOKUP(H128,Bewertungsoptionen!$A$36:$B$38,2,FALSE))</f>
        <v/>
      </c>
      <c r="U128" s="20" t="str">
        <f>IF(I128="","",VLOOKUP(I128,Bewertungsoptionen!$A$42:$B$44,2,FALSE))</f>
        <v/>
      </c>
      <c r="V128" s="20" t="str">
        <f>IF(J128="","",VLOOKUP(J128,Bewertungsoptionen!$A$48:$B$50,2,FALSE))</f>
        <v/>
      </c>
      <c r="W128" s="21">
        <f t="shared" si="5"/>
        <v>0</v>
      </c>
      <c r="X128" s="20" t="str">
        <f>IF(L128="","",VLOOKUP(L128,Bewertungsoptionen!$A$56:$B$57,2,FALSE))</f>
        <v/>
      </c>
      <c r="Y128" s="20" t="str">
        <f>IF(M128="","",VLOOKUP(M128,Bewertungsoptionen!$A$61:$B$64,2,FALSE))</f>
        <v/>
      </c>
      <c r="Z128" s="20" t="str">
        <f>IF(N128="","",VLOOKUP(N128,Bewertungsoptionen!$A$68:$B$71,2,FALSE))</f>
        <v/>
      </c>
      <c r="AA128" s="21">
        <f t="shared" si="6"/>
        <v>0</v>
      </c>
    </row>
    <row r="129" spans="1:27" thickTop="1" thickBot="1" x14ac:dyDescent="0.3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IF(E129="","",VLOOKUP(E129,Bewertungsoptionen!$A$13:$B$22,2,FALSE))</f>
        <v/>
      </c>
      <c r="R129" s="20" t="str">
        <f>IF(F129="","",VLOOKUP(F129,Bewertungsoptionen!$A$26:$B$30,2,FALSE))</f>
        <v/>
      </c>
      <c r="S129" s="21">
        <f t="shared" si="4"/>
        <v>0</v>
      </c>
      <c r="T129" s="20" t="str">
        <f>IF(H129="","",VLOOKUP(H129,Bewertungsoptionen!$A$36:$B$38,2,FALSE))</f>
        <v/>
      </c>
      <c r="U129" s="20" t="str">
        <f>IF(I129="","",VLOOKUP(I129,Bewertungsoptionen!$A$42:$B$44,2,FALSE))</f>
        <v/>
      </c>
      <c r="V129" s="20" t="str">
        <f>IF(J129="","",VLOOKUP(J129,Bewertungsoptionen!$A$48:$B$50,2,FALSE))</f>
        <v/>
      </c>
      <c r="W129" s="21">
        <f t="shared" si="5"/>
        <v>0</v>
      </c>
      <c r="X129" s="20" t="str">
        <f>IF(L129="","",VLOOKUP(L129,Bewertungsoptionen!$A$56:$B$57,2,FALSE))</f>
        <v/>
      </c>
      <c r="Y129" s="20" t="str">
        <f>IF(M129="","",VLOOKUP(M129,Bewertungsoptionen!$A$61:$B$64,2,FALSE))</f>
        <v/>
      </c>
      <c r="Z129" s="20" t="str">
        <f>IF(N129="","",VLOOKUP(N129,Bewertungsoptionen!$A$68:$B$71,2,FALSE))</f>
        <v/>
      </c>
      <c r="AA129" s="21">
        <f t="shared" si="6"/>
        <v>0</v>
      </c>
    </row>
    <row r="130" spans="1:27" thickTop="1" thickBot="1" x14ac:dyDescent="0.3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IF(E130="","",VLOOKUP(E130,Bewertungsoptionen!$A$13:$B$22,2,FALSE))</f>
        <v/>
      </c>
      <c r="R130" s="20" t="str">
        <f>IF(F130="","",VLOOKUP(F130,Bewertungsoptionen!$A$26:$B$30,2,FALSE))</f>
        <v/>
      </c>
      <c r="S130" s="21">
        <f t="shared" si="4"/>
        <v>0</v>
      </c>
      <c r="T130" s="20" t="str">
        <f>IF(H130="","",VLOOKUP(H130,Bewertungsoptionen!$A$36:$B$38,2,FALSE))</f>
        <v/>
      </c>
      <c r="U130" s="20" t="str">
        <f>IF(I130="","",VLOOKUP(I130,Bewertungsoptionen!$A$42:$B$44,2,FALSE))</f>
        <v/>
      </c>
      <c r="V130" s="20" t="str">
        <f>IF(J130="","",VLOOKUP(J130,Bewertungsoptionen!$A$48:$B$50,2,FALSE))</f>
        <v/>
      </c>
      <c r="W130" s="21">
        <f t="shared" si="5"/>
        <v>0</v>
      </c>
      <c r="X130" s="20" t="str">
        <f>IF(L130="","",VLOOKUP(L130,Bewertungsoptionen!$A$56:$B$57,2,FALSE))</f>
        <v/>
      </c>
      <c r="Y130" s="20" t="str">
        <f>IF(M130="","",VLOOKUP(M130,Bewertungsoptionen!$A$61:$B$64,2,FALSE))</f>
        <v/>
      </c>
      <c r="Z130" s="20" t="str">
        <f>IF(N130="","",VLOOKUP(N130,Bewertungsoptionen!$A$68:$B$71,2,FALSE))</f>
        <v/>
      </c>
      <c r="AA130" s="21">
        <f t="shared" si="6"/>
        <v>0</v>
      </c>
    </row>
    <row r="131" spans="1:27" thickTop="1" thickBot="1" x14ac:dyDescent="0.3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IF(E131="","",VLOOKUP(E131,Bewertungsoptionen!$A$13:$B$22,2,FALSE))</f>
        <v/>
      </c>
      <c r="R131" s="20" t="str">
        <f>IF(F131="","",VLOOKUP(F131,Bewertungsoptionen!$A$26:$B$30,2,FALSE))</f>
        <v/>
      </c>
      <c r="S131" s="21">
        <f t="shared" si="4"/>
        <v>0</v>
      </c>
      <c r="T131" s="20" t="str">
        <f>IF(H131="","",VLOOKUP(H131,Bewertungsoptionen!$A$36:$B$38,2,FALSE))</f>
        <v/>
      </c>
      <c r="U131" s="20" t="str">
        <f>IF(I131="","",VLOOKUP(I131,Bewertungsoptionen!$A$42:$B$44,2,FALSE))</f>
        <v/>
      </c>
      <c r="V131" s="20" t="str">
        <f>IF(J131="","",VLOOKUP(J131,Bewertungsoptionen!$A$48:$B$50,2,FALSE))</f>
        <v/>
      </c>
      <c r="W131" s="21">
        <f t="shared" si="5"/>
        <v>0</v>
      </c>
      <c r="X131" s="20" t="str">
        <f>IF(L131="","",VLOOKUP(L131,Bewertungsoptionen!$A$56:$B$57,2,FALSE))</f>
        <v/>
      </c>
      <c r="Y131" s="20" t="str">
        <f>IF(M131="","",VLOOKUP(M131,Bewertungsoptionen!$A$61:$B$64,2,FALSE))</f>
        <v/>
      </c>
      <c r="Z131" s="20" t="str">
        <f>IF(N131="","",VLOOKUP(N131,Bewertungsoptionen!$A$68:$B$71,2,FALSE))</f>
        <v/>
      </c>
      <c r="AA131" s="21">
        <f t="shared" si="6"/>
        <v>0</v>
      </c>
    </row>
    <row r="132" spans="1:27" thickTop="1" thickBot="1" x14ac:dyDescent="0.3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IF(E132="","",VLOOKUP(E132,Bewertungsoptionen!$A$13:$B$22,2,FALSE))</f>
        <v/>
      </c>
      <c r="R132" s="20" t="str">
        <f>IF(F132="","",VLOOKUP(F132,Bewertungsoptionen!$A$26:$B$30,2,FALSE))</f>
        <v/>
      </c>
      <c r="S132" s="21">
        <f t="shared" si="4"/>
        <v>0</v>
      </c>
      <c r="T132" s="20" t="str">
        <f>IF(H132="","",VLOOKUP(H132,Bewertungsoptionen!$A$36:$B$38,2,FALSE))</f>
        <v/>
      </c>
      <c r="U132" s="20" t="str">
        <f>IF(I132="","",VLOOKUP(I132,Bewertungsoptionen!$A$42:$B$44,2,FALSE))</f>
        <v/>
      </c>
      <c r="V132" s="20" t="str">
        <f>IF(J132="","",VLOOKUP(J132,Bewertungsoptionen!$A$48:$B$50,2,FALSE))</f>
        <v/>
      </c>
      <c r="W132" s="21">
        <f t="shared" si="5"/>
        <v>0</v>
      </c>
      <c r="X132" s="20" t="str">
        <f>IF(L132="","",VLOOKUP(L132,Bewertungsoptionen!$A$56:$B$57,2,FALSE))</f>
        <v/>
      </c>
      <c r="Y132" s="20" t="str">
        <f>IF(M132="","",VLOOKUP(M132,Bewertungsoptionen!$A$61:$B$64,2,FALSE))</f>
        <v/>
      </c>
      <c r="Z132" s="20" t="str">
        <f>IF(N132="","",VLOOKUP(N132,Bewertungsoptionen!$A$68:$B$71,2,FALSE))</f>
        <v/>
      </c>
      <c r="AA132" s="21">
        <f t="shared" si="6"/>
        <v>0</v>
      </c>
    </row>
    <row r="133" spans="1:27" thickTop="1" thickBot="1" x14ac:dyDescent="0.3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IF(E133="","",VLOOKUP(E133,Bewertungsoptionen!$A$13:$B$22,2,FALSE))</f>
        <v/>
      </c>
      <c r="R133" s="20" t="str">
        <f>IF(F133="","",VLOOKUP(F133,Bewertungsoptionen!$A$26:$B$30,2,FALSE))</f>
        <v/>
      </c>
      <c r="S133" s="21">
        <f t="shared" ref="S133:S196" si="9">SUM(Q133:R133)</f>
        <v>0</v>
      </c>
      <c r="T133" s="20" t="str">
        <f>IF(H133="","",VLOOKUP(H133,Bewertungsoptionen!$A$36:$B$38,2,FALSE))</f>
        <v/>
      </c>
      <c r="U133" s="20" t="str">
        <f>IF(I133="","",VLOOKUP(I133,Bewertungsoptionen!$A$42:$B$44,2,FALSE))</f>
        <v/>
      </c>
      <c r="V133" s="20" t="str">
        <f>IF(J133="","",VLOOKUP(J133,Bewertungsoptionen!$A$48:$B$50,2,FALSE))</f>
        <v/>
      </c>
      <c r="W133" s="21">
        <f t="shared" ref="W133:W196" si="10">SUM(T133:V133)</f>
        <v>0</v>
      </c>
      <c r="X133" s="20" t="str">
        <f>IF(L133="","",VLOOKUP(L133,Bewertungsoptionen!$A$56:$B$57,2,FALSE))</f>
        <v/>
      </c>
      <c r="Y133" s="20" t="str">
        <f>IF(M133="","",VLOOKUP(M133,Bewertungsoptionen!$A$61:$B$64,2,FALSE))</f>
        <v/>
      </c>
      <c r="Z133" s="20" t="str">
        <f>IF(N133="","",VLOOKUP(N133,Bewertungsoptionen!$A$68:$B$71,2,FALSE))</f>
        <v/>
      </c>
      <c r="AA133" s="21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IF(E134="","",VLOOKUP(E134,Bewertungsoptionen!$A$13:$B$22,2,FALSE))</f>
        <v/>
      </c>
      <c r="R134" s="20" t="str">
        <f>IF(F134="","",VLOOKUP(F134,Bewertungsoptionen!$A$26:$B$30,2,FALSE))</f>
        <v/>
      </c>
      <c r="S134" s="21">
        <f t="shared" si="9"/>
        <v>0</v>
      </c>
      <c r="T134" s="20" t="str">
        <f>IF(H134="","",VLOOKUP(H134,Bewertungsoptionen!$A$36:$B$38,2,FALSE))</f>
        <v/>
      </c>
      <c r="U134" s="20" t="str">
        <f>IF(I134="","",VLOOKUP(I134,Bewertungsoptionen!$A$42:$B$44,2,FALSE))</f>
        <v/>
      </c>
      <c r="V134" s="20" t="str">
        <f>IF(J134="","",VLOOKUP(J134,Bewertungsoptionen!$A$48:$B$50,2,FALSE))</f>
        <v/>
      </c>
      <c r="W134" s="21">
        <f t="shared" si="10"/>
        <v>0</v>
      </c>
      <c r="X134" s="20" t="str">
        <f>IF(L134="","",VLOOKUP(L134,Bewertungsoptionen!$A$56:$B$57,2,FALSE))</f>
        <v/>
      </c>
      <c r="Y134" s="20" t="str">
        <f>IF(M134="","",VLOOKUP(M134,Bewertungsoptionen!$A$61:$B$64,2,FALSE))</f>
        <v/>
      </c>
      <c r="Z134" s="20" t="str">
        <f>IF(N134="","",VLOOKUP(N134,Bewertungsoptionen!$A$68:$B$71,2,FALSE))</f>
        <v/>
      </c>
      <c r="AA134" s="21">
        <f t="shared" si="11"/>
        <v>0</v>
      </c>
    </row>
    <row r="135" spans="1:27" thickTop="1" thickBot="1" x14ac:dyDescent="0.3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IF(E135="","",VLOOKUP(E135,Bewertungsoptionen!$A$13:$B$22,2,FALSE))</f>
        <v/>
      </c>
      <c r="R135" s="20" t="str">
        <f>IF(F135="","",VLOOKUP(F135,Bewertungsoptionen!$A$26:$B$30,2,FALSE))</f>
        <v/>
      </c>
      <c r="S135" s="21">
        <f t="shared" si="9"/>
        <v>0</v>
      </c>
      <c r="T135" s="20" t="str">
        <f>IF(H135="","",VLOOKUP(H135,Bewertungsoptionen!$A$36:$B$38,2,FALSE))</f>
        <v/>
      </c>
      <c r="U135" s="20" t="str">
        <f>IF(I135="","",VLOOKUP(I135,Bewertungsoptionen!$A$42:$B$44,2,FALSE))</f>
        <v/>
      </c>
      <c r="V135" s="20" t="str">
        <f>IF(J135="","",VLOOKUP(J135,Bewertungsoptionen!$A$48:$B$50,2,FALSE))</f>
        <v/>
      </c>
      <c r="W135" s="21">
        <f t="shared" si="10"/>
        <v>0</v>
      </c>
      <c r="X135" s="20" t="str">
        <f>IF(L135="","",VLOOKUP(L135,Bewertungsoptionen!$A$56:$B$57,2,FALSE))</f>
        <v/>
      </c>
      <c r="Y135" s="20" t="str">
        <f>IF(M135="","",VLOOKUP(M135,Bewertungsoptionen!$A$61:$B$64,2,FALSE))</f>
        <v/>
      </c>
      <c r="Z135" s="20" t="str">
        <f>IF(N135="","",VLOOKUP(N135,Bewertungsoptionen!$A$68:$B$71,2,FALSE))</f>
        <v/>
      </c>
      <c r="AA135" s="21">
        <f t="shared" si="11"/>
        <v>0</v>
      </c>
    </row>
    <row r="136" spans="1:27" thickTop="1" thickBot="1" x14ac:dyDescent="0.3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IF(E136="","",VLOOKUP(E136,Bewertungsoptionen!$A$13:$B$22,2,FALSE))</f>
        <v/>
      </c>
      <c r="R136" s="20" t="str">
        <f>IF(F136="","",VLOOKUP(F136,Bewertungsoptionen!$A$26:$B$30,2,FALSE))</f>
        <v/>
      </c>
      <c r="S136" s="21">
        <f t="shared" si="9"/>
        <v>0</v>
      </c>
      <c r="T136" s="20" t="str">
        <f>IF(H136="","",VLOOKUP(H136,Bewertungsoptionen!$A$36:$B$38,2,FALSE))</f>
        <v/>
      </c>
      <c r="U136" s="20" t="str">
        <f>IF(I136="","",VLOOKUP(I136,Bewertungsoptionen!$A$42:$B$44,2,FALSE))</f>
        <v/>
      </c>
      <c r="V136" s="20" t="str">
        <f>IF(J136="","",VLOOKUP(J136,Bewertungsoptionen!$A$48:$B$50,2,FALSE))</f>
        <v/>
      </c>
      <c r="W136" s="21">
        <f t="shared" si="10"/>
        <v>0</v>
      </c>
      <c r="X136" s="20" t="str">
        <f>IF(L136="","",VLOOKUP(L136,Bewertungsoptionen!$A$56:$B$57,2,FALSE))</f>
        <v/>
      </c>
      <c r="Y136" s="20" t="str">
        <f>IF(M136="","",VLOOKUP(M136,Bewertungsoptionen!$A$61:$B$64,2,FALSE))</f>
        <v/>
      </c>
      <c r="Z136" s="20" t="str">
        <f>IF(N136="","",VLOOKUP(N136,Bewertungsoptionen!$A$68:$B$71,2,FALSE))</f>
        <v/>
      </c>
      <c r="AA136" s="21">
        <f t="shared" si="11"/>
        <v>0</v>
      </c>
    </row>
    <row r="137" spans="1:27" thickTop="1" thickBot="1" x14ac:dyDescent="0.3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IF(E137="","",VLOOKUP(E137,Bewertungsoptionen!$A$13:$B$22,2,FALSE))</f>
        <v/>
      </c>
      <c r="R137" s="20" t="str">
        <f>IF(F137="","",VLOOKUP(F137,Bewertungsoptionen!$A$26:$B$30,2,FALSE))</f>
        <v/>
      </c>
      <c r="S137" s="21">
        <f t="shared" si="9"/>
        <v>0</v>
      </c>
      <c r="T137" s="20" t="str">
        <f>IF(H137="","",VLOOKUP(H137,Bewertungsoptionen!$A$36:$B$38,2,FALSE))</f>
        <v/>
      </c>
      <c r="U137" s="20" t="str">
        <f>IF(I137="","",VLOOKUP(I137,Bewertungsoptionen!$A$42:$B$44,2,FALSE))</f>
        <v/>
      </c>
      <c r="V137" s="20" t="str">
        <f>IF(J137="","",VLOOKUP(J137,Bewertungsoptionen!$A$48:$B$50,2,FALSE))</f>
        <v/>
      </c>
      <c r="W137" s="21">
        <f t="shared" si="10"/>
        <v>0</v>
      </c>
      <c r="X137" s="20" t="str">
        <f>IF(L137="","",VLOOKUP(L137,Bewertungsoptionen!$A$56:$B$57,2,FALSE))</f>
        <v/>
      </c>
      <c r="Y137" s="20" t="str">
        <f>IF(M137="","",VLOOKUP(M137,Bewertungsoptionen!$A$61:$B$64,2,FALSE))</f>
        <v/>
      </c>
      <c r="Z137" s="20" t="str">
        <f>IF(N137="","",VLOOKUP(N137,Bewertungsoptionen!$A$68:$B$71,2,FALSE))</f>
        <v/>
      </c>
      <c r="AA137" s="21">
        <f t="shared" si="11"/>
        <v>0</v>
      </c>
    </row>
    <row r="138" spans="1:27" thickTop="1" thickBot="1" x14ac:dyDescent="0.3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IF(E138="","",VLOOKUP(E138,Bewertungsoptionen!$A$13:$B$22,2,FALSE))</f>
        <v/>
      </c>
      <c r="R138" s="20" t="str">
        <f>IF(F138="","",VLOOKUP(F138,Bewertungsoptionen!$A$26:$B$30,2,FALSE))</f>
        <v/>
      </c>
      <c r="S138" s="21">
        <f t="shared" si="9"/>
        <v>0</v>
      </c>
      <c r="T138" s="20" t="str">
        <f>IF(H138="","",VLOOKUP(H138,Bewertungsoptionen!$A$36:$B$38,2,FALSE))</f>
        <v/>
      </c>
      <c r="U138" s="20" t="str">
        <f>IF(I138="","",VLOOKUP(I138,Bewertungsoptionen!$A$42:$B$44,2,FALSE))</f>
        <v/>
      </c>
      <c r="V138" s="20" t="str">
        <f>IF(J138="","",VLOOKUP(J138,Bewertungsoptionen!$A$48:$B$50,2,FALSE))</f>
        <v/>
      </c>
      <c r="W138" s="21">
        <f t="shared" si="10"/>
        <v>0</v>
      </c>
      <c r="X138" s="20" t="str">
        <f>IF(L138="","",VLOOKUP(L138,Bewertungsoptionen!$A$56:$B$57,2,FALSE))</f>
        <v/>
      </c>
      <c r="Y138" s="20" t="str">
        <f>IF(M138="","",VLOOKUP(M138,Bewertungsoptionen!$A$61:$B$64,2,FALSE))</f>
        <v/>
      </c>
      <c r="Z138" s="20" t="str">
        <f>IF(N138="","",VLOOKUP(N138,Bewertungsoptionen!$A$68:$B$71,2,FALSE))</f>
        <v/>
      </c>
      <c r="AA138" s="21">
        <f t="shared" si="11"/>
        <v>0</v>
      </c>
    </row>
    <row r="139" spans="1:27" thickTop="1" thickBot="1" x14ac:dyDescent="0.3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IF(E139="","",VLOOKUP(E139,Bewertungsoptionen!$A$13:$B$22,2,FALSE))</f>
        <v/>
      </c>
      <c r="R139" s="20" t="str">
        <f>IF(F139="","",VLOOKUP(F139,Bewertungsoptionen!$A$26:$B$30,2,FALSE))</f>
        <v/>
      </c>
      <c r="S139" s="21">
        <f t="shared" si="9"/>
        <v>0</v>
      </c>
      <c r="T139" s="20" t="str">
        <f>IF(H139="","",VLOOKUP(H139,Bewertungsoptionen!$A$36:$B$38,2,FALSE))</f>
        <v/>
      </c>
      <c r="U139" s="20" t="str">
        <f>IF(I139="","",VLOOKUP(I139,Bewertungsoptionen!$A$42:$B$44,2,FALSE))</f>
        <v/>
      </c>
      <c r="V139" s="20" t="str">
        <f>IF(J139="","",VLOOKUP(J139,Bewertungsoptionen!$A$48:$B$50,2,FALSE))</f>
        <v/>
      </c>
      <c r="W139" s="21">
        <f t="shared" si="10"/>
        <v>0</v>
      </c>
      <c r="X139" s="20" t="str">
        <f>IF(L139="","",VLOOKUP(L139,Bewertungsoptionen!$A$56:$B$57,2,FALSE))</f>
        <v/>
      </c>
      <c r="Y139" s="20" t="str">
        <f>IF(M139="","",VLOOKUP(M139,Bewertungsoptionen!$A$61:$B$64,2,FALSE))</f>
        <v/>
      </c>
      <c r="Z139" s="20" t="str">
        <f>IF(N139="","",VLOOKUP(N139,Bewertungsoptionen!$A$68:$B$71,2,FALSE))</f>
        <v/>
      </c>
      <c r="AA139" s="21">
        <f t="shared" si="11"/>
        <v>0</v>
      </c>
    </row>
    <row r="140" spans="1:27" thickTop="1" thickBot="1" x14ac:dyDescent="0.3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IF(E140="","",VLOOKUP(E140,Bewertungsoptionen!$A$13:$B$22,2,FALSE))</f>
        <v/>
      </c>
      <c r="R140" s="20" t="str">
        <f>IF(F140="","",VLOOKUP(F140,Bewertungsoptionen!$A$26:$B$30,2,FALSE))</f>
        <v/>
      </c>
      <c r="S140" s="21">
        <f t="shared" si="9"/>
        <v>0</v>
      </c>
      <c r="T140" s="20" t="str">
        <f>IF(H140="","",VLOOKUP(H140,Bewertungsoptionen!$A$36:$B$38,2,FALSE))</f>
        <v/>
      </c>
      <c r="U140" s="20" t="str">
        <f>IF(I140="","",VLOOKUP(I140,Bewertungsoptionen!$A$42:$B$44,2,FALSE))</f>
        <v/>
      </c>
      <c r="V140" s="20" t="str">
        <f>IF(J140="","",VLOOKUP(J140,Bewertungsoptionen!$A$48:$B$50,2,FALSE))</f>
        <v/>
      </c>
      <c r="W140" s="21">
        <f t="shared" si="10"/>
        <v>0</v>
      </c>
      <c r="X140" s="20" t="str">
        <f>IF(L140="","",VLOOKUP(L140,Bewertungsoptionen!$A$56:$B$57,2,FALSE))</f>
        <v/>
      </c>
      <c r="Y140" s="20" t="str">
        <f>IF(M140="","",VLOOKUP(M140,Bewertungsoptionen!$A$61:$B$64,2,FALSE))</f>
        <v/>
      </c>
      <c r="Z140" s="20" t="str">
        <f>IF(N140="","",VLOOKUP(N140,Bewertungsoptionen!$A$68:$B$71,2,FALSE))</f>
        <v/>
      </c>
      <c r="AA140" s="21">
        <f t="shared" si="11"/>
        <v>0</v>
      </c>
    </row>
    <row r="141" spans="1:27" thickTop="1" thickBot="1" x14ac:dyDescent="0.3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IF(E141="","",VLOOKUP(E141,Bewertungsoptionen!$A$13:$B$22,2,FALSE))</f>
        <v/>
      </c>
      <c r="R141" s="20" t="str">
        <f>IF(F141="","",VLOOKUP(F141,Bewertungsoptionen!$A$26:$B$30,2,FALSE))</f>
        <v/>
      </c>
      <c r="S141" s="21">
        <f t="shared" si="9"/>
        <v>0</v>
      </c>
      <c r="T141" s="20" t="str">
        <f>IF(H141="","",VLOOKUP(H141,Bewertungsoptionen!$A$36:$B$38,2,FALSE))</f>
        <v/>
      </c>
      <c r="U141" s="20" t="str">
        <f>IF(I141="","",VLOOKUP(I141,Bewertungsoptionen!$A$42:$B$44,2,FALSE))</f>
        <v/>
      </c>
      <c r="V141" s="20" t="str">
        <f>IF(J141="","",VLOOKUP(J141,Bewertungsoptionen!$A$48:$B$50,2,FALSE))</f>
        <v/>
      </c>
      <c r="W141" s="21">
        <f t="shared" si="10"/>
        <v>0</v>
      </c>
      <c r="X141" s="20" t="str">
        <f>IF(L141="","",VLOOKUP(L141,Bewertungsoptionen!$A$56:$B$57,2,FALSE))</f>
        <v/>
      </c>
      <c r="Y141" s="20" t="str">
        <f>IF(M141="","",VLOOKUP(M141,Bewertungsoptionen!$A$61:$B$64,2,FALSE))</f>
        <v/>
      </c>
      <c r="Z141" s="20" t="str">
        <f>IF(N141="","",VLOOKUP(N141,Bewertungsoptionen!$A$68:$B$71,2,FALSE))</f>
        <v/>
      </c>
      <c r="AA141" s="21">
        <f t="shared" si="11"/>
        <v>0</v>
      </c>
    </row>
    <row r="142" spans="1:27" thickTop="1" thickBot="1" x14ac:dyDescent="0.3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IF(E142="","",VLOOKUP(E142,Bewertungsoptionen!$A$13:$B$22,2,FALSE))</f>
        <v/>
      </c>
      <c r="R142" s="20" t="str">
        <f>IF(F142="","",VLOOKUP(F142,Bewertungsoptionen!$A$26:$B$30,2,FALSE))</f>
        <v/>
      </c>
      <c r="S142" s="21">
        <f t="shared" si="9"/>
        <v>0</v>
      </c>
      <c r="T142" s="20" t="str">
        <f>IF(H142="","",VLOOKUP(H142,Bewertungsoptionen!$A$36:$B$38,2,FALSE))</f>
        <v/>
      </c>
      <c r="U142" s="20" t="str">
        <f>IF(I142="","",VLOOKUP(I142,Bewertungsoptionen!$A$42:$B$44,2,FALSE))</f>
        <v/>
      </c>
      <c r="V142" s="20" t="str">
        <f>IF(J142="","",VLOOKUP(J142,Bewertungsoptionen!$A$48:$B$50,2,FALSE))</f>
        <v/>
      </c>
      <c r="W142" s="21">
        <f t="shared" si="10"/>
        <v>0</v>
      </c>
      <c r="X142" s="20" t="str">
        <f>IF(L142="","",VLOOKUP(L142,Bewertungsoptionen!$A$56:$B$57,2,FALSE))</f>
        <v/>
      </c>
      <c r="Y142" s="20" t="str">
        <f>IF(M142="","",VLOOKUP(M142,Bewertungsoptionen!$A$61:$B$64,2,FALSE))</f>
        <v/>
      </c>
      <c r="Z142" s="20" t="str">
        <f>IF(N142="","",VLOOKUP(N142,Bewertungsoptionen!$A$68:$B$71,2,FALSE))</f>
        <v/>
      </c>
      <c r="AA142" s="21">
        <f t="shared" si="11"/>
        <v>0</v>
      </c>
    </row>
    <row r="143" spans="1:27" thickTop="1" thickBot="1" x14ac:dyDescent="0.3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IF(E143="","",VLOOKUP(E143,Bewertungsoptionen!$A$13:$B$22,2,FALSE))</f>
        <v/>
      </c>
      <c r="R143" s="20" t="str">
        <f>IF(F143="","",VLOOKUP(F143,Bewertungsoptionen!$A$26:$B$30,2,FALSE))</f>
        <v/>
      </c>
      <c r="S143" s="21">
        <f t="shared" si="9"/>
        <v>0</v>
      </c>
      <c r="T143" s="20" t="str">
        <f>IF(H143="","",VLOOKUP(H143,Bewertungsoptionen!$A$36:$B$38,2,FALSE))</f>
        <v/>
      </c>
      <c r="U143" s="20" t="str">
        <f>IF(I143="","",VLOOKUP(I143,Bewertungsoptionen!$A$42:$B$44,2,FALSE))</f>
        <v/>
      </c>
      <c r="V143" s="20" t="str">
        <f>IF(J143="","",VLOOKUP(J143,Bewertungsoptionen!$A$48:$B$50,2,FALSE))</f>
        <v/>
      </c>
      <c r="W143" s="21">
        <f t="shared" si="10"/>
        <v>0</v>
      </c>
      <c r="X143" s="20" t="str">
        <f>IF(L143="","",VLOOKUP(L143,Bewertungsoptionen!$A$56:$B$57,2,FALSE))</f>
        <v/>
      </c>
      <c r="Y143" s="20" t="str">
        <f>IF(M143="","",VLOOKUP(M143,Bewertungsoptionen!$A$61:$B$64,2,FALSE))</f>
        <v/>
      </c>
      <c r="Z143" s="20" t="str">
        <f>IF(N143="","",VLOOKUP(N143,Bewertungsoptionen!$A$68:$B$71,2,FALSE))</f>
        <v/>
      </c>
      <c r="AA143" s="21">
        <f t="shared" si="11"/>
        <v>0</v>
      </c>
    </row>
    <row r="144" spans="1:27" thickTop="1" thickBot="1" x14ac:dyDescent="0.3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IF(E144="","",VLOOKUP(E144,Bewertungsoptionen!$A$13:$B$22,2,FALSE))</f>
        <v/>
      </c>
      <c r="R144" s="20" t="str">
        <f>IF(F144="","",VLOOKUP(F144,Bewertungsoptionen!$A$26:$B$30,2,FALSE))</f>
        <v/>
      </c>
      <c r="S144" s="21">
        <f t="shared" si="9"/>
        <v>0</v>
      </c>
      <c r="T144" s="20" t="str">
        <f>IF(H144="","",VLOOKUP(H144,Bewertungsoptionen!$A$36:$B$38,2,FALSE))</f>
        <v/>
      </c>
      <c r="U144" s="20" t="str">
        <f>IF(I144="","",VLOOKUP(I144,Bewertungsoptionen!$A$42:$B$44,2,FALSE))</f>
        <v/>
      </c>
      <c r="V144" s="20" t="str">
        <f>IF(J144="","",VLOOKUP(J144,Bewertungsoptionen!$A$48:$B$50,2,FALSE))</f>
        <v/>
      </c>
      <c r="W144" s="21">
        <f t="shared" si="10"/>
        <v>0</v>
      </c>
      <c r="X144" s="20" t="str">
        <f>IF(L144="","",VLOOKUP(L144,Bewertungsoptionen!$A$56:$B$57,2,FALSE))</f>
        <v/>
      </c>
      <c r="Y144" s="20" t="str">
        <f>IF(M144="","",VLOOKUP(M144,Bewertungsoptionen!$A$61:$B$64,2,FALSE))</f>
        <v/>
      </c>
      <c r="Z144" s="20" t="str">
        <f>IF(N144="","",VLOOKUP(N144,Bewertungsoptionen!$A$68:$B$71,2,FALSE))</f>
        <v/>
      </c>
      <c r="AA144" s="21">
        <f t="shared" si="11"/>
        <v>0</v>
      </c>
    </row>
    <row r="145" spans="1:27" thickTop="1" thickBot="1" x14ac:dyDescent="0.3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IF(E145="","",VLOOKUP(E145,Bewertungsoptionen!$A$13:$B$22,2,FALSE))</f>
        <v/>
      </c>
      <c r="R145" s="20" t="str">
        <f>IF(F145="","",VLOOKUP(F145,Bewertungsoptionen!$A$26:$B$30,2,FALSE))</f>
        <v/>
      </c>
      <c r="S145" s="21">
        <f t="shared" si="9"/>
        <v>0</v>
      </c>
      <c r="T145" s="20" t="str">
        <f>IF(H145="","",VLOOKUP(H145,Bewertungsoptionen!$A$36:$B$38,2,FALSE))</f>
        <v/>
      </c>
      <c r="U145" s="20" t="str">
        <f>IF(I145="","",VLOOKUP(I145,Bewertungsoptionen!$A$42:$B$44,2,FALSE))</f>
        <v/>
      </c>
      <c r="V145" s="20" t="str">
        <f>IF(J145="","",VLOOKUP(J145,Bewertungsoptionen!$A$48:$B$50,2,FALSE))</f>
        <v/>
      </c>
      <c r="W145" s="21">
        <f t="shared" si="10"/>
        <v>0</v>
      </c>
      <c r="X145" s="20" t="str">
        <f>IF(L145="","",VLOOKUP(L145,Bewertungsoptionen!$A$56:$B$57,2,FALSE))</f>
        <v/>
      </c>
      <c r="Y145" s="20" t="str">
        <f>IF(M145="","",VLOOKUP(M145,Bewertungsoptionen!$A$61:$B$64,2,FALSE))</f>
        <v/>
      </c>
      <c r="Z145" s="20" t="str">
        <f>IF(N145="","",VLOOKUP(N145,Bewertungsoptionen!$A$68:$B$71,2,FALSE))</f>
        <v/>
      </c>
      <c r="AA145" s="21">
        <f t="shared" si="11"/>
        <v>0</v>
      </c>
    </row>
    <row r="146" spans="1:27" thickTop="1" thickBot="1" x14ac:dyDescent="0.3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IF(E146="","",VLOOKUP(E146,Bewertungsoptionen!$A$13:$B$22,2,FALSE))</f>
        <v/>
      </c>
      <c r="R146" s="20" t="str">
        <f>IF(F146="","",VLOOKUP(F146,Bewertungsoptionen!$A$26:$B$30,2,FALSE))</f>
        <v/>
      </c>
      <c r="S146" s="21">
        <f t="shared" si="9"/>
        <v>0</v>
      </c>
      <c r="T146" s="20" t="str">
        <f>IF(H146="","",VLOOKUP(H146,Bewertungsoptionen!$A$36:$B$38,2,FALSE))</f>
        <v/>
      </c>
      <c r="U146" s="20" t="str">
        <f>IF(I146="","",VLOOKUP(I146,Bewertungsoptionen!$A$42:$B$44,2,FALSE))</f>
        <v/>
      </c>
      <c r="V146" s="20" t="str">
        <f>IF(J146="","",VLOOKUP(J146,Bewertungsoptionen!$A$48:$B$50,2,FALSE))</f>
        <v/>
      </c>
      <c r="W146" s="21">
        <f t="shared" si="10"/>
        <v>0</v>
      </c>
      <c r="X146" s="20" t="str">
        <f>IF(L146="","",VLOOKUP(L146,Bewertungsoptionen!$A$56:$B$57,2,FALSE))</f>
        <v/>
      </c>
      <c r="Y146" s="20" t="str">
        <f>IF(M146="","",VLOOKUP(M146,Bewertungsoptionen!$A$61:$B$64,2,FALSE))</f>
        <v/>
      </c>
      <c r="Z146" s="20" t="str">
        <f>IF(N146="","",VLOOKUP(N146,Bewertungsoptionen!$A$68:$B$71,2,FALSE))</f>
        <v/>
      </c>
      <c r="AA146" s="21">
        <f t="shared" si="11"/>
        <v>0</v>
      </c>
    </row>
    <row r="147" spans="1:27" thickTop="1" thickBot="1" x14ac:dyDescent="0.3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IF(E147="","",VLOOKUP(E147,Bewertungsoptionen!$A$13:$B$22,2,FALSE))</f>
        <v/>
      </c>
      <c r="R147" s="20" t="str">
        <f>IF(F147="","",VLOOKUP(F147,Bewertungsoptionen!$A$26:$B$30,2,FALSE))</f>
        <v/>
      </c>
      <c r="S147" s="21">
        <f t="shared" si="9"/>
        <v>0</v>
      </c>
      <c r="T147" s="20" t="str">
        <f>IF(H147="","",VLOOKUP(H147,Bewertungsoptionen!$A$36:$B$38,2,FALSE))</f>
        <v/>
      </c>
      <c r="U147" s="20" t="str">
        <f>IF(I147="","",VLOOKUP(I147,Bewertungsoptionen!$A$42:$B$44,2,FALSE))</f>
        <v/>
      </c>
      <c r="V147" s="20" t="str">
        <f>IF(J147="","",VLOOKUP(J147,Bewertungsoptionen!$A$48:$B$50,2,FALSE))</f>
        <v/>
      </c>
      <c r="W147" s="21">
        <f t="shared" si="10"/>
        <v>0</v>
      </c>
      <c r="X147" s="20" t="str">
        <f>IF(L147="","",VLOOKUP(L147,Bewertungsoptionen!$A$56:$B$57,2,FALSE))</f>
        <v/>
      </c>
      <c r="Y147" s="20" t="str">
        <f>IF(M147="","",VLOOKUP(M147,Bewertungsoptionen!$A$61:$B$64,2,FALSE))</f>
        <v/>
      </c>
      <c r="Z147" s="20" t="str">
        <f>IF(N147="","",VLOOKUP(N147,Bewertungsoptionen!$A$68:$B$71,2,FALSE))</f>
        <v/>
      </c>
      <c r="AA147" s="21">
        <f t="shared" si="11"/>
        <v>0</v>
      </c>
    </row>
    <row r="148" spans="1:27" thickTop="1" thickBot="1" x14ac:dyDescent="0.3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IF(E148="","",VLOOKUP(E148,Bewertungsoptionen!$A$13:$B$22,2,FALSE))</f>
        <v/>
      </c>
      <c r="R148" s="20" t="str">
        <f>IF(F148="","",VLOOKUP(F148,Bewertungsoptionen!$A$26:$B$30,2,FALSE))</f>
        <v/>
      </c>
      <c r="S148" s="21">
        <f t="shared" si="9"/>
        <v>0</v>
      </c>
      <c r="T148" s="20" t="str">
        <f>IF(H148="","",VLOOKUP(H148,Bewertungsoptionen!$A$36:$B$38,2,FALSE))</f>
        <v/>
      </c>
      <c r="U148" s="20" t="str">
        <f>IF(I148="","",VLOOKUP(I148,Bewertungsoptionen!$A$42:$B$44,2,FALSE))</f>
        <v/>
      </c>
      <c r="V148" s="20" t="str">
        <f>IF(J148="","",VLOOKUP(J148,Bewertungsoptionen!$A$48:$B$50,2,FALSE))</f>
        <v/>
      </c>
      <c r="W148" s="21">
        <f t="shared" si="10"/>
        <v>0</v>
      </c>
      <c r="X148" s="20" t="str">
        <f>IF(L148="","",VLOOKUP(L148,Bewertungsoptionen!$A$56:$B$57,2,FALSE))</f>
        <v/>
      </c>
      <c r="Y148" s="20" t="str">
        <f>IF(M148="","",VLOOKUP(M148,Bewertungsoptionen!$A$61:$B$64,2,FALSE))</f>
        <v/>
      </c>
      <c r="Z148" s="20" t="str">
        <f>IF(N148="","",VLOOKUP(N148,Bewertungsoptionen!$A$68:$B$71,2,FALSE))</f>
        <v/>
      </c>
      <c r="AA148" s="21">
        <f t="shared" si="11"/>
        <v>0</v>
      </c>
    </row>
    <row r="149" spans="1:27" thickTop="1" thickBot="1" x14ac:dyDescent="0.3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IF(E149="","",VLOOKUP(E149,Bewertungsoptionen!$A$13:$B$22,2,FALSE))</f>
        <v/>
      </c>
      <c r="R149" s="20" t="str">
        <f>IF(F149="","",VLOOKUP(F149,Bewertungsoptionen!$A$26:$B$30,2,FALSE))</f>
        <v/>
      </c>
      <c r="S149" s="21">
        <f t="shared" si="9"/>
        <v>0</v>
      </c>
      <c r="T149" s="20" t="str">
        <f>IF(H149="","",VLOOKUP(H149,Bewertungsoptionen!$A$36:$B$38,2,FALSE))</f>
        <v/>
      </c>
      <c r="U149" s="20" t="str">
        <f>IF(I149="","",VLOOKUP(I149,Bewertungsoptionen!$A$42:$B$44,2,FALSE))</f>
        <v/>
      </c>
      <c r="V149" s="20" t="str">
        <f>IF(J149="","",VLOOKUP(J149,Bewertungsoptionen!$A$48:$B$50,2,FALSE))</f>
        <v/>
      </c>
      <c r="W149" s="21">
        <f t="shared" si="10"/>
        <v>0</v>
      </c>
      <c r="X149" s="20" t="str">
        <f>IF(L149="","",VLOOKUP(L149,Bewertungsoptionen!$A$56:$B$57,2,FALSE))</f>
        <v/>
      </c>
      <c r="Y149" s="20" t="str">
        <f>IF(M149="","",VLOOKUP(M149,Bewertungsoptionen!$A$61:$B$64,2,FALSE))</f>
        <v/>
      </c>
      <c r="Z149" s="20" t="str">
        <f>IF(N149="","",VLOOKUP(N149,Bewertungsoptionen!$A$68:$B$71,2,FALSE))</f>
        <v/>
      </c>
      <c r="AA149" s="21">
        <f t="shared" si="11"/>
        <v>0</v>
      </c>
    </row>
    <row r="150" spans="1:27" thickTop="1" thickBot="1" x14ac:dyDescent="0.3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IF(E150="","",VLOOKUP(E150,Bewertungsoptionen!$A$13:$B$22,2,FALSE))</f>
        <v/>
      </c>
      <c r="R150" s="20" t="str">
        <f>IF(F150="","",VLOOKUP(F150,Bewertungsoptionen!$A$26:$B$30,2,FALSE))</f>
        <v/>
      </c>
      <c r="S150" s="21">
        <f t="shared" si="9"/>
        <v>0</v>
      </c>
      <c r="T150" s="20" t="str">
        <f>IF(H150="","",VLOOKUP(H150,Bewertungsoptionen!$A$36:$B$38,2,FALSE))</f>
        <v/>
      </c>
      <c r="U150" s="20" t="str">
        <f>IF(I150="","",VLOOKUP(I150,Bewertungsoptionen!$A$42:$B$44,2,FALSE))</f>
        <v/>
      </c>
      <c r="V150" s="20" t="str">
        <f>IF(J150="","",VLOOKUP(J150,Bewertungsoptionen!$A$48:$B$50,2,FALSE))</f>
        <v/>
      </c>
      <c r="W150" s="21">
        <f t="shared" si="10"/>
        <v>0</v>
      </c>
      <c r="X150" s="20" t="str">
        <f>IF(L150="","",VLOOKUP(L150,Bewertungsoptionen!$A$56:$B$57,2,FALSE))</f>
        <v/>
      </c>
      <c r="Y150" s="20" t="str">
        <f>IF(M150="","",VLOOKUP(M150,Bewertungsoptionen!$A$61:$B$64,2,FALSE))</f>
        <v/>
      </c>
      <c r="Z150" s="20" t="str">
        <f>IF(N150="","",VLOOKUP(N150,Bewertungsoptionen!$A$68:$B$71,2,FALSE))</f>
        <v/>
      </c>
      <c r="AA150" s="21">
        <f t="shared" si="11"/>
        <v>0</v>
      </c>
    </row>
    <row r="151" spans="1:27" thickTop="1" thickBot="1" x14ac:dyDescent="0.3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IF(E151="","",VLOOKUP(E151,Bewertungsoptionen!$A$13:$B$22,2,FALSE))</f>
        <v/>
      </c>
      <c r="R151" s="20" t="str">
        <f>IF(F151="","",VLOOKUP(F151,Bewertungsoptionen!$A$26:$B$30,2,FALSE))</f>
        <v/>
      </c>
      <c r="S151" s="21">
        <f t="shared" si="9"/>
        <v>0</v>
      </c>
      <c r="T151" s="20" t="str">
        <f>IF(H151="","",VLOOKUP(H151,Bewertungsoptionen!$A$36:$B$38,2,FALSE))</f>
        <v/>
      </c>
      <c r="U151" s="20" t="str">
        <f>IF(I151="","",VLOOKUP(I151,Bewertungsoptionen!$A$42:$B$44,2,FALSE))</f>
        <v/>
      </c>
      <c r="V151" s="20" t="str">
        <f>IF(J151="","",VLOOKUP(J151,Bewertungsoptionen!$A$48:$B$50,2,FALSE))</f>
        <v/>
      </c>
      <c r="W151" s="21">
        <f t="shared" si="10"/>
        <v>0</v>
      </c>
      <c r="X151" s="20" t="str">
        <f>IF(L151="","",VLOOKUP(L151,Bewertungsoptionen!$A$56:$B$57,2,FALSE))</f>
        <v/>
      </c>
      <c r="Y151" s="20" t="str">
        <f>IF(M151="","",VLOOKUP(M151,Bewertungsoptionen!$A$61:$B$64,2,FALSE))</f>
        <v/>
      </c>
      <c r="Z151" s="20" t="str">
        <f>IF(N151="","",VLOOKUP(N151,Bewertungsoptionen!$A$68:$B$71,2,FALSE))</f>
        <v/>
      </c>
      <c r="AA151" s="21">
        <f t="shared" si="11"/>
        <v>0</v>
      </c>
    </row>
    <row r="152" spans="1:27" thickTop="1" thickBot="1" x14ac:dyDescent="0.3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IF(E152="","",VLOOKUP(E152,Bewertungsoptionen!$A$13:$B$22,2,FALSE))</f>
        <v/>
      </c>
      <c r="R152" s="20" t="str">
        <f>IF(F152="","",VLOOKUP(F152,Bewertungsoptionen!$A$26:$B$30,2,FALSE))</f>
        <v/>
      </c>
      <c r="S152" s="21">
        <f t="shared" si="9"/>
        <v>0</v>
      </c>
      <c r="T152" s="20" t="str">
        <f>IF(H152="","",VLOOKUP(H152,Bewertungsoptionen!$A$36:$B$38,2,FALSE))</f>
        <v/>
      </c>
      <c r="U152" s="20" t="str">
        <f>IF(I152="","",VLOOKUP(I152,Bewertungsoptionen!$A$42:$B$44,2,FALSE))</f>
        <v/>
      </c>
      <c r="V152" s="20" t="str">
        <f>IF(J152="","",VLOOKUP(J152,Bewertungsoptionen!$A$48:$B$50,2,FALSE))</f>
        <v/>
      </c>
      <c r="W152" s="21">
        <f t="shared" si="10"/>
        <v>0</v>
      </c>
      <c r="X152" s="20" t="str">
        <f>IF(L152="","",VLOOKUP(L152,Bewertungsoptionen!$A$56:$B$57,2,FALSE))</f>
        <v/>
      </c>
      <c r="Y152" s="20" t="str">
        <f>IF(M152="","",VLOOKUP(M152,Bewertungsoptionen!$A$61:$B$64,2,FALSE))</f>
        <v/>
      </c>
      <c r="Z152" s="20" t="str">
        <f>IF(N152="","",VLOOKUP(N152,Bewertungsoptionen!$A$68:$B$71,2,FALSE))</f>
        <v/>
      </c>
      <c r="AA152" s="21">
        <f t="shared" si="11"/>
        <v>0</v>
      </c>
    </row>
    <row r="153" spans="1:27" thickTop="1" thickBot="1" x14ac:dyDescent="0.3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IF(E153="","",VLOOKUP(E153,Bewertungsoptionen!$A$13:$B$22,2,FALSE))</f>
        <v/>
      </c>
      <c r="R153" s="20" t="str">
        <f>IF(F153="","",VLOOKUP(F153,Bewertungsoptionen!$A$26:$B$30,2,FALSE))</f>
        <v/>
      </c>
      <c r="S153" s="21">
        <f t="shared" si="9"/>
        <v>0</v>
      </c>
      <c r="T153" s="20" t="str">
        <f>IF(H153="","",VLOOKUP(H153,Bewertungsoptionen!$A$36:$B$38,2,FALSE))</f>
        <v/>
      </c>
      <c r="U153" s="20" t="str">
        <f>IF(I153="","",VLOOKUP(I153,Bewertungsoptionen!$A$42:$B$44,2,FALSE))</f>
        <v/>
      </c>
      <c r="V153" s="20" t="str">
        <f>IF(J153="","",VLOOKUP(J153,Bewertungsoptionen!$A$48:$B$50,2,FALSE))</f>
        <v/>
      </c>
      <c r="W153" s="21">
        <f t="shared" si="10"/>
        <v>0</v>
      </c>
      <c r="X153" s="20" t="str">
        <f>IF(L153="","",VLOOKUP(L153,Bewertungsoptionen!$A$56:$B$57,2,FALSE))</f>
        <v/>
      </c>
      <c r="Y153" s="20" t="str">
        <f>IF(M153="","",VLOOKUP(M153,Bewertungsoptionen!$A$61:$B$64,2,FALSE))</f>
        <v/>
      </c>
      <c r="Z153" s="20" t="str">
        <f>IF(N153="","",VLOOKUP(N153,Bewertungsoptionen!$A$68:$B$71,2,FALSE))</f>
        <v/>
      </c>
      <c r="AA153" s="21">
        <f t="shared" si="11"/>
        <v>0</v>
      </c>
    </row>
    <row r="154" spans="1:27" thickTop="1" thickBot="1" x14ac:dyDescent="0.3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IF(E154="","",VLOOKUP(E154,Bewertungsoptionen!$A$13:$B$22,2,FALSE))</f>
        <v/>
      </c>
      <c r="R154" s="20" t="str">
        <f>IF(F154="","",VLOOKUP(F154,Bewertungsoptionen!$A$26:$B$30,2,FALSE))</f>
        <v/>
      </c>
      <c r="S154" s="21">
        <f t="shared" si="9"/>
        <v>0</v>
      </c>
      <c r="T154" s="20" t="str">
        <f>IF(H154="","",VLOOKUP(H154,Bewertungsoptionen!$A$36:$B$38,2,FALSE))</f>
        <v/>
      </c>
      <c r="U154" s="20" t="str">
        <f>IF(I154="","",VLOOKUP(I154,Bewertungsoptionen!$A$42:$B$44,2,FALSE))</f>
        <v/>
      </c>
      <c r="V154" s="20" t="str">
        <f>IF(J154="","",VLOOKUP(J154,Bewertungsoptionen!$A$48:$B$50,2,FALSE))</f>
        <v/>
      </c>
      <c r="W154" s="21">
        <f t="shared" si="10"/>
        <v>0</v>
      </c>
      <c r="X154" s="20" t="str">
        <f>IF(L154="","",VLOOKUP(L154,Bewertungsoptionen!$A$56:$B$57,2,FALSE))</f>
        <v/>
      </c>
      <c r="Y154" s="20" t="str">
        <f>IF(M154="","",VLOOKUP(M154,Bewertungsoptionen!$A$61:$B$64,2,FALSE))</f>
        <v/>
      </c>
      <c r="Z154" s="20" t="str">
        <f>IF(N154="","",VLOOKUP(N154,Bewertungsoptionen!$A$68:$B$71,2,FALSE))</f>
        <v/>
      </c>
      <c r="AA154" s="21">
        <f t="shared" si="11"/>
        <v>0</v>
      </c>
    </row>
    <row r="155" spans="1:27" thickTop="1" thickBot="1" x14ac:dyDescent="0.3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IF(E155="","",VLOOKUP(E155,Bewertungsoptionen!$A$13:$B$22,2,FALSE))</f>
        <v/>
      </c>
      <c r="R155" s="20" t="str">
        <f>IF(F155="","",VLOOKUP(F155,Bewertungsoptionen!$A$26:$B$30,2,FALSE))</f>
        <v/>
      </c>
      <c r="S155" s="21">
        <f t="shared" si="9"/>
        <v>0</v>
      </c>
      <c r="T155" s="20" t="str">
        <f>IF(H155="","",VLOOKUP(H155,Bewertungsoptionen!$A$36:$B$38,2,FALSE))</f>
        <v/>
      </c>
      <c r="U155" s="20" t="str">
        <f>IF(I155="","",VLOOKUP(I155,Bewertungsoptionen!$A$42:$B$44,2,FALSE))</f>
        <v/>
      </c>
      <c r="V155" s="20" t="str">
        <f>IF(J155="","",VLOOKUP(J155,Bewertungsoptionen!$A$48:$B$50,2,FALSE))</f>
        <v/>
      </c>
      <c r="W155" s="21">
        <f t="shared" si="10"/>
        <v>0</v>
      </c>
      <c r="X155" s="20" t="str">
        <f>IF(L155="","",VLOOKUP(L155,Bewertungsoptionen!$A$56:$B$57,2,FALSE))</f>
        <v/>
      </c>
      <c r="Y155" s="20" t="str">
        <f>IF(M155="","",VLOOKUP(M155,Bewertungsoptionen!$A$61:$B$64,2,FALSE))</f>
        <v/>
      </c>
      <c r="Z155" s="20" t="str">
        <f>IF(N155="","",VLOOKUP(N155,Bewertungsoptionen!$A$68:$B$71,2,FALSE))</f>
        <v/>
      </c>
      <c r="AA155" s="21">
        <f t="shared" si="11"/>
        <v>0</v>
      </c>
    </row>
    <row r="156" spans="1:27" thickTop="1" thickBot="1" x14ac:dyDescent="0.3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IF(E156="","",VLOOKUP(E156,Bewertungsoptionen!$A$13:$B$22,2,FALSE))</f>
        <v/>
      </c>
      <c r="R156" s="20" t="str">
        <f>IF(F156="","",VLOOKUP(F156,Bewertungsoptionen!$A$26:$B$30,2,FALSE))</f>
        <v/>
      </c>
      <c r="S156" s="21">
        <f t="shared" si="9"/>
        <v>0</v>
      </c>
      <c r="T156" s="20" t="str">
        <f>IF(H156="","",VLOOKUP(H156,Bewertungsoptionen!$A$36:$B$38,2,FALSE))</f>
        <v/>
      </c>
      <c r="U156" s="20" t="str">
        <f>IF(I156="","",VLOOKUP(I156,Bewertungsoptionen!$A$42:$B$44,2,FALSE))</f>
        <v/>
      </c>
      <c r="V156" s="20" t="str">
        <f>IF(J156="","",VLOOKUP(J156,Bewertungsoptionen!$A$48:$B$50,2,FALSE))</f>
        <v/>
      </c>
      <c r="W156" s="21">
        <f t="shared" si="10"/>
        <v>0</v>
      </c>
      <c r="X156" s="20" t="str">
        <f>IF(L156="","",VLOOKUP(L156,Bewertungsoptionen!$A$56:$B$57,2,FALSE))</f>
        <v/>
      </c>
      <c r="Y156" s="20" t="str">
        <f>IF(M156="","",VLOOKUP(M156,Bewertungsoptionen!$A$61:$B$64,2,FALSE))</f>
        <v/>
      </c>
      <c r="Z156" s="20" t="str">
        <f>IF(N156="","",VLOOKUP(N156,Bewertungsoptionen!$A$68:$B$71,2,FALSE))</f>
        <v/>
      </c>
      <c r="AA156" s="21">
        <f t="shared" si="11"/>
        <v>0</v>
      </c>
    </row>
    <row r="157" spans="1:27" thickTop="1" thickBot="1" x14ac:dyDescent="0.3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IF(E157="","",VLOOKUP(E157,Bewertungsoptionen!$A$13:$B$22,2,FALSE))</f>
        <v/>
      </c>
      <c r="R157" s="20" t="str">
        <f>IF(F157="","",VLOOKUP(F157,Bewertungsoptionen!$A$26:$B$30,2,FALSE))</f>
        <v/>
      </c>
      <c r="S157" s="21">
        <f t="shared" si="9"/>
        <v>0</v>
      </c>
      <c r="T157" s="20" t="str">
        <f>IF(H157="","",VLOOKUP(H157,Bewertungsoptionen!$A$36:$B$38,2,FALSE))</f>
        <v/>
      </c>
      <c r="U157" s="20" t="str">
        <f>IF(I157="","",VLOOKUP(I157,Bewertungsoptionen!$A$42:$B$44,2,FALSE))</f>
        <v/>
      </c>
      <c r="V157" s="20" t="str">
        <f>IF(J157="","",VLOOKUP(J157,Bewertungsoptionen!$A$48:$B$50,2,FALSE))</f>
        <v/>
      </c>
      <c r="W157" s="21">
        <f t="shared" si="10"/>
        <v>0</v>
      </c>
      <c r="X157" s="20" t="str">
        <f>IF(L157="","",VLOOKUP(L157,Bewertungsoptionen!$A$56:$B$57,2,FALSE))</f>
        <v/>
      </c>
      <c r="Y157" s="20" t="str">
        <f>IF(M157="","",VLOOKUP(M157,Bewertungsoptionen!$A$61:$B$64,2,FALSE))</f>
        <v/>
      </c>
      <c r="Z157" s="20" t="str">
        <f>IF(N157="","",VLOOKUP(N157,Bewertungsoptionen!$A$68:$B$71,2,FALSE))</f>
        <v/>
      </c>
      <c r="AA157" s="21">
        <f t="shared" si="11"/>
        <v>0</v>
      </c>
    </row>
    <row r="158" spans="1:27" thickTop="1" thickBot="1" x14ac:dyDescent="0.3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IF(E158="","",VLOOKUP(E158,Bewertungsoptionen!$A$13:$B$22,2,FALSE))</f>
        <v/>
      </c>
      <c r="R158" s="20" t="str">
        <f>IF(F158="","",VLOOKUP(F158,Bewertungsoptionen!$A$26:$B$30,2,FALSE))</f>
        <v/>
      </c>
      <c r="S158" s="21">
        <f t="shared" si="9"/>
        <v>0</v>
      </c>
      <c r="T158" s="20" t="str">
        <f>IF(H158="","",VLOOKUP(H158,Bewertungsoptionen!$A$36:$B$38,2,FALSE))</f>
        <v/>
      </c>
      <c r="U158" s="20" t="str">
        <f>IF(I158="","",VLOOKUP(I158,Bewertungsoptionen!$A$42:$B$44,2,FALSE))</f>
        <v/>
      </c>
      <c r="V158" s="20" t="str">
        <f>IF(J158="","",VLOOKUP(J158,Bewertungsoptionen!$A$48:$B$50,2,FALSE))</f>
        <v/>
      </c>
      <c r="W158" s="21">
        <f t="shared" si="10"/>
        <v>0</v>
      </c>
      <c r="X158" s="20" t="str">
        <f>IF(L158="","",VLOOKUP(L158,Bewertungsoptionen!$A$56:$B$57,2,FALSE))</f>
        <v/>
      </c>
      <c r="Y158" s="20" t="str">
        <f>IF(M158="","",VLOOKUP(M158,Bewertungsoptionen!$A$61:$B$64,2,FALSE))</f>
        <v/>
      </c>
      <c r="Z158" s="20" t="str">
        <f>IF(N158="","",VLOOKUP(N158,Bewertungsoptionen!$A$68:$B$71,2,FALSE))</f>
        <v/>
      </c>
      <c r="AA158" s="21">
        <f t="shared" si="11"/>
        <v>0</v>
      </c>
    </row>
    <row r="159" spans="1:27" thickTop="1" thickBot="1" x14ac:dyDescent="0.3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IF(E159="","",VLOOKUP(E159,Bewertungsoptionen!$A$13:$B$22,2,FALSE))</f>
        <v/>
      </c>
      <c r="R159" s="20" t="str">
        <f>IF(F159="","",VLOOKUP(F159,Bewertungsoptionen!$A$26:$B$30,2,FALSE))</f>
        <v/>
      </c>
      <c r="S159" s="21">
        <f t="shared" si="9"/>
        <v>0</v>
      </c>
      <c r="T159" s="20" t="str">
        <f>IF(H159="","",VLOOKUP(H159,Bewertungsoptionen!$A$36:$B$38,2,FALSE))</f>
        <v/>
      </c>
      <c r="U159" s="20" t="str">
        <f>IF(I159="","",VLOOKUP(I159,Bewertungsoptionen!$A$42:$B$44,2,FALSE))</f>
        <v/>
      </c>
      <c r="V159" s="20" t="str">
        <f>IF(J159="","",VLOOKUP(J159,Bewertungsoptionen!$A$48:$B$50,2,FALSE))</f>
        <v/>
      </c>
      <c r="W159" s="21">
        <f t="shared" si="10"/>
        <v>0</v>
      </c>
      <c r="X159" s="20" t="str">
        <f>IF(L159="","",VLOOKUP(L159,Bewertungsoptionen!$A$56:$B$57,2,FALSE))</f>
        <v/>
      </c>
      <c r="Y159" s="20" t="str">
        <f>IF(M159="","",VLOOKUP(M159,Bewertungsoptionen!$A$61:$B$64,2,FALSE))</f>
        <v/>
      </c>
      <c r="Z159" s="20" t="str">
        <f>IF(N159="","",VLOOKUP(N159,Bewertungsoptionen!$A$68:$B$71,2,FALSE))</f>
        <v/>
      </c>
      <c r="AA159" s="21">
        <f t="shared" si="11"/>
        <v>0</v>
      </c>
    </row>
    <row r="160" spans="1:27" thickTop="1" thickBot="1" x14ac:dyDescent="0.3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IF(E160="","",VLOOKUP(E160,Bewertungsoptionen!$A$13:$B$22,2,FALSE))</f>
        <v/>
      </c>
      <c r="R160" s="20" t="str">
        <f>IF(F160="","",VLOOKUP(F160,Bewertungsoptionen!$A$26:$B$30,2,FALSE))</f>
        <v/>
      </c>
      <c r="S160" s="21">
        <f t="shared" si="9"/>
        <v>0</v>
      </c>
      <c r="T160" s="20" t="str">
        <f>IF(H160="","",VLOOKUP(H160,Bewertungsoptionen!$A$36:$B$38,2,FALSE))</f>
        <v/>
      </c>
      <c r="U160" s="20" t="str">
        <f>IF(I160="","",VLOOKUP(I160,Bewertungsoptionen!$A$42:$B$44,2,FALSE))</f>
        <v/>
      </c>
      <c r="V160" s="20" t="str">
        <f>IF(J160="","",VLOOKUP(J160,Bewertungsoptionen!$A$48:$B$50,2,FALSE))</f>
        <v/>
      </c>
      <c r="W160" s="21">
        <f t="shared" si="10"/>
        <v>0</v>
      </c>
      <c r="X160" s="20" t="str">
        <f>IF(L160="","",VLOOKUP(L160,Bewertungsoptionen!$A$56:$B$57,2,FALSE))</f>
        <v/>
      </c>
      <c r="Y160" s="20" t="str">
        <f>IF(M160="","",VLOOKUP(M160,Bewertungsoptionen!$A$61:$B$64,2,FALSE))</f>
        <v/>
      </c>
      <c r="Z160" s="20" t="str">
        <f>IF(N160="","",VLOOKUP(N160,Bewertungsoptionen!$A$68:$B$71,2,FALSE))</f>
        <v/>
      </c>
      <c r="AA160" s="21">
        <f t="shared" si="11"/>
        <v>0</v>
      </c>
    </row>
    <row r="161" spans="1:27" thickTop="1" thickBot="1" x14ac:dyDescent="0.3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IF(E161="","",VLOOKUP(E161,Bewertungsoptionen!$A$13:$B$22,2,FALSE))</f>
        <v/>
      </c>
      <c r="R161" s="20" t="str">
        <f>IF(F161="","",VLOOKUP(F161,Bewertungsoptionen!$A$26:$B$30,2,FALSE))</f>
        <v/>
      </c>
      <c r="S161" s="21">
        <f t="shared" si="9"/>
        <v>0</v>
      </c>
      <c r="T161" s="20" t="str">
        <f>IF(H161="","",VLOOKUP(H161,Bewertungsoptionen!$A$36:$B$38,2,FALSE))</f>
        <v/>
      </c>
      <c r="U161" s="20" t="str">
        <f>IF(I161="","",VLOOKUP(I161,Bewertungsoptionen!$A$42:$B$44,2,FALSE))</f>
        <v/>
      </c>
      <c r="V161" s="20" t="str">
        <f>IF(J161="","",VLOOKUP(J161,Bewertungsoptionen!$A$48:$B$50,2,FALSE))</f>
        <v/>
      </c>
      <c r="W161" s="21">
        <f t="shared" si="10"/>
        <v>0</v>
      </c>
      <c r="X161" s="20" t="str">
        <f>IF(L161="","",VLOOKUP(L161,Bewertungsoptionen!$A$56:$B$57,2,FALSE))</f>
        <v/>
      </c>
      <c r="Y161" s="20" t="str">
        <f>IF(M161="","",VLOOKUP(M161,Bewertungsoptionen!$A$61:$B$64,2,FALSE))</f>
        <v/>
      </c>
      <c r="Z161" s="20" t="str">
        <f>IF(N161="","",VLOOKUP(N161,Bewertungsoptionen!$A$68:$B$71,2,FALSE))</f>
        <v/>
      </c>
      <c r="AA161" s="21">
        <f t="shared" si="11"/>
        <v>0</v>
      </c>
    </row>
    <row r="162" spans="1:27" thickTop="1" thickBot="1" x14ac:dyDescent="0.3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IF(E162="","",VLOOKUP(E162,Bewertungsoptionen!$A$13:$B$22,2,FALSE))</f>
        <v/>
      </c>
      <c r="R162" s="20" t="str">
        <f>IF(F162="","",VLOOKUP(F162,Bewertungsoptionen!$A$26:$B$30,2,FALSE))</f>
        <v/>
      </c>
      <c r="S162" s="21">
        <f t="shared" si="9"/>
        <v>0</v>
      </c>
      <c r="T162" s="20" t="str">
        <f>IF(H162="","",VLOOKUP(H162,Bewertungsoptionen!$A$36:$B$38,2,FALSE))</f>
        <v/>
      </c>
      <c r="U162" s="20" t="str">
        <f>IF(I162="","",VLOOKUP(I162,Bewertungsoptionen!$A$42:$B$44,2,FALSE))</f>
        <v/>
      </c>
      <c r="V162" s="20" t="str">
        <f>IF(J162="","",VLOOKUP(J162,Bewertungsoptionen!$A$48:$B$50,2,FALSE))</f>
        <v/>
      </c>
      <c r="W162" s="21">
        <f t="shared" si="10"/>
        <v>0</v>
      </c>
      <c r="X162" s="20" t="str">
        <f>IF(L162="","",VLOOKUP(L162,Bewertungsoptionen!$A$56:$B$57,2,FALSE))</f>
        <v/>
      </c>
      <c r="Y162" s="20" t="str">
        <f>IF(M162="","",VLOOKUP(M162,Bewertungsoptionen!$A$61:$B$64,2,FALSE))</f>
        <v/>
      </c>
      <c r="Z162" s="20" t="str">
        <f>IF(N162="","",VLOOKUP(N162,Bewertungsoptionen!$A$68:$B$71,2,FALSE))</f>
        <v/>
      </c>
      <c r="AA162" s="21">
        <f t="shared" si="11"/>
        <v>0</v>
      </c>
    </row>
    <row r="163" spans="1:27" thickTop="1" thickBot="1" x14ac:dyDescent="0.3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IF(E163="","",VLOOKUP(E163,Bewertungsoptionen!$A$13:$B$22,2,FALSE))</f>
        <v/>
      </c>
      <c r="R163" s="20" t="str">
        <f>IF(F163="","",VLOOKUP(F163,Bewertungsoptionen!$A$26:$B$30,2,FALSE))</f>
        <v/>
      </c>
      <c r="S163" s="21">
        <f t="shared" si="9"/>
        <v>0</v>
      </c>
      <c r="T163" s="20" t="str">
        <f>IF(H163="","",VLOOKUP(H163,Bewertungsoptionen!$A$36:$B$38,2,FALSE))</f>
        <v/>
      </c>
      <c r="U163" s="20" t="str">
        <f>IF(I163="","",VLOOKUP(I163,Bewertungsoptionen!$A$42:$B$44,2,FALSE))</f>
        <v/>
      </c>
      <c r="V163" s="20" t="str">
        <f>IF(J163="","",VLOOKUP(J163,Bewertungsoptionen!$A$48:$B$50,2,FALSE))</f>
        <v/>
      </c>
      <c r="W163" s="21">
        <f t="shared" si="10"/>
        <v>0</v>
      </c>
      <c r="X163" s="20" t="str">
        <f>IF(L163="","",VLOOKUP(L163,Bewertungsoptionen!$A$56:$B$57,2,FALSE))</f>
        <v/>
      </c>
      <c r="Y163" s="20" t="str">
        <f>IF(M163="","",VLOOKUP(M163,Bewertungsoptionen!$A$61:$B$64,2,FALSE))</f>
        <v/>
      </c>
      <c r="Z163" s="20" t="str">
        <f>IF(N163="","",VLOOKUP(N163,Bewertungsoptionen!$A$68:$B$71,2,FALSE))</f>
        <v/>
      </c>
      <c r="AA163" s="21">
        <f t="shared" si="11"/>
        <v>0</v>
      </c>
    </row>
    <row r="164" spans="1:27" thickTop="1" thickBot="1" x14ac:dyDescent="0.3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IF(E164="","",VLOOKUP(E164,Bewertungsoptionen!$A$13:$B$22,2,FALSE))</f>
        <v/>
      </c>
      <c r="R164" s="20" t="str">
        <f>IF(F164="","",VLOOKUP(F164,Bewertungsoptionen!$A$26:$B$30,2,FALSE))</f>
        <v/>
      </c>
      <c r="S164" s="21">
        <f t="shared" si="9"/>
        <v>0</v>
      </c>
      <c r="T164" s="20" t="str">
        <f>IF(H164="","",VLOOKUP(H164,Bewertungsoptionen!$A$36:$B$38,2,FALSE))</f>
        <v/>
      </c>
      <c r="U164" s="20" t="str">
        <f>IF(I164="","",VLOOKUP(I164,Bewertungsoptionen!$A$42:$B$44,2,FALSE))</f>
        <v/>
      </c>
      <c r="V164" s="20" t="str">
        <f>IF(J164="","",VLOOKUP(J164,Bewertungsoptionen!$A$48:$B$50,2,FALSE))</f>
        <v/>
      </c>
      <c r="W164" s="21">
        <f t="shared" si="10"/>
        <v>0</v>
      </c>
      <c r="X164" s="20" t="str">
        <f>IF(L164="","",VLOOKUP(L164,Bewertungsoptionen!$A$56:$B$57,2,FALSE))</f>
        <v/>
      </c>
      <c r="Y164" s="20" t="str">
        <f>IF(M164="","",VLOOKUP(M164,Bewertungsoptionen!$A$61:$B$64,2,FALSE))</f>
        <v/>
      </c>
      <c r="Z164" s="20" t="str">
        <f>IF(N164="","",VLOOKUP(N164,Bewertungsoptionen!$A$68:$B$71,2,FALSE))</f>
        <v/>
      </c>
      <c r="AA164" s="21">
        <f t="shared" si="11"/>
        <v>0</v>
      </c>
    </row>
    <row r="165" spans="1:27" thickTop="1" thickBot="1" x14ac:dyDescent="0.3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IF(E165="","",VLOOKUP(E165,Bewertungsoptionen!$A$13:$B$22,2,FALSE))</f>
        <v/>
      </c>
      <c r="R165" s="20" t="str">
        <f>IF(F165="","",VLOOKUP(F165,Bewertungsoptionen!$A$26:$B$30,2,FALSE))</f>
        <v/>
      </c>
      <c r="S165" s="21">
        <f t="shared" si="9"/>
        <v>0</v>
      </c>
      <c r="T165" s="20" t="str">
        <f>IF(H165="","",VLOOKUP(H165,Bewertungsoptionen!$A$36:$B$38,2,FALSE))</f>
        <v/>
      </c>
      <c r="U165" s="20" t="str">
        <f>IF(I165="","",VLOOKUP(I165,Bewertungsoptionen!$A$42:$B$44,2,FALSE))</f>
        <v/>
      </c>
      <c r="V165" s="20" t="str">
        <f>IF(J165="","",VLOOKUP(J165,Bewertungsoptionen!$A$48:$B$50,2,FALSE))</f>
        <v/>
      </c>
      <c r="W165" s="21">
        <f t="shared" si="10"/>
        <v>0</v>
      </c>
      <c r="X165" s="20" t="str">
        <f>IF(L165="","",VLOOKUP(L165,Bewertungsoptionen!$A$56:$B$57,2,FALSE))</f>
        <v/>
      </c>
      <c r="Y165" s="20" t="str">
        <f>IF(M165="","",VLOOKUP(M165,Bewertungsoptionen!$A$61:$B$64,2,FALSE))</f>
        <v/>
      </c>
      <c r="Z165" s="20" t="str">
        <f>IF(N165="","",VLOOKUP(N165,Bewertungsoptionen!$A$68:$B$71,2,FALSE))</f>
        <v/>
      </c>
      <c r="AA165" s="21">
        <f t="shared" si="11"/>
        <v>0</v>
      </c>
    </row>
    <row r="166" spans="1:27" thickTop="1" thickBot="1" x14ac:dyDescent="0.3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IF(E166="","",VLOOKUP(E166,Bewertungsoptionen!$A$13:$B$22,2,FALSE))</f>
        <v/>
      </c>
      <c r="R166" s="20" t="str">
        <f>IF(F166="","",VLOOKUP(F166,Bewertungsoptionen!$A$26:$B$30,2,FALSE))</f>
        <v/>
      </c>
      <c r="S166" s="21">
        <f t="shared" si="9"/>
        <v>0</v>
      </c>
      <c r="T166" s="20" t="str">
        <f>IF(H166="","",VLOOKUP(H166,Bewertungsoptionen!$A$36:$B$38,2,FALSE))</f>
        <v/>
      </c>
      <c r="U166" s="20" t="str">
        <f>IF(I166="","",VLOOKUP(I166,Bewertungsoptionen!$A$42:$B$44,2,FALSE))</f>
        <v/>
      </c>
      <c r="V166" s="20" t="str">
        <f>IF(J166="","",VLOOKUP(J166,Bewertungsoptionen!$A$48:$B$50,2,FALSE))</f>
        <v/>
      </c>
      <c r="W166" s="21">
        <f t="shared" si="10"/>
        <v>0</v>
      </c>
      <c r="X166" s="20" t="str">
        <f>IF(L166="","",VLOOKUP(L166,Bewertungsoptionen!$A$56:$B$57,2,FALSE))</f>
        <v/>
      </c>
      <c r="Y166" s="20" t="str">
        <f>IF(M166="","",VLOOKUP(M166,Bewertungsoptionen!$A$61:$B$64,2,FALSE))</f>
        <v/>
      </c>
      <c r="Z166" s="20" t="str">
        <f>IF(N166="","",VLOOKUP(N166,Bewertungsoptionen!$A$68:$B$71,2,FALSE))</f>
        <v/>
      </c>
      <c r="AA166" s="21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IF(E167="","",VLOOKUP(E167,Bewertungsoptionen!$A$13:$B$22,2,FALSE))</f>
        <v/>
      </c>
      <c r="R167" s="20" t="str">
        <f>IF(F167="","",VLOOKUP(F167,Bewertungsoptionen!$A$26:$B$30,2,FALSE))</f>
        <v/>
      </c>
      <c r="S167" s="21">
        <f t="shared" si="9"/>
        <v>0</v>
      </c>
      <c r="T167" s="20" t="str">
        <f>IF(H167="","",VLOOKUP(H167,Bewertungsoptionen!$A$36:$B$38,2,FALSE))</f>
        <v/>
      </c>
      <c r="U167" s="20" t="str">
        <f>IF(I167="","",VLOOKUP(I167,Bewertungsoptionen!$A$42:$B$44,2,FALSE))</f>
        <v/>
      </c>
      <c r="V167" s="20" t="str">
        <f>IF(J167="","",VLOOKUP(J167,Bewertungsoptionen!$A$48:$B$50,2,FALSE))</f>
        <v/>
      </c>
      <c r="W167" s="21">
        <f t="shared" si="10"/>
        <v>0</v>
      </c>
      <c r="X167" s="20" t="str">
        <f>IF(L167="","",VLOOKUP(L167,Bewertungsoptionen!$A$56:$B$57,2,FALSE))</f>
        <v/>
      </c>
      <c r="Y167" s="20" t="str">
        <f>IF(M167="","",VLOOKUP(M167,Bewertungsoptionen!$A$61:$B$64,2,FALSE))</f>
        <v/>
      </c>
      <c r="Z167" s="20" t="str">
        <f>IF(N167="","",VLOOKUP(N167,Bewertungsoptionen!$A$68:$B$71,2,FALSE))</f>
        <v/>
      </c>
      <c r="AA167" s="21">
        <f t="shared" si="11"/>
        <v>0</v>
      </c>
    </row>
    <row r="168" spans="1:27" thickTop="1" thickBot="1" x14ac:dyDescent="0.3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IF(E168="","",VLOOKUP(E168,Bewertungsoptionen!$A$13:$B$22,2,FALSE))</f>
        <v/>
      </c>
      <c r="R168" s="20" t="str">
        <f>IF(F168="","",VLOOKUP(F168,Bewertungsoptionen!$A$26:$B$30,2,FALSE))</f>
        <v/>
      </c>
      <c r="S168" s="21">
        <f t="shared" si="9"/>
        <v>0</v>
      </c>
      <c r="T168" s="20" t="str">
        <f>IF(H168="","",VLOOKUP(H168,Bewertungsoptionen!$A$36:$B$38,2,FALSE))</f>
        <v/>
      </c>
      <c r="U168" s="20" t="str">
        <f>IF(I168="","",VLOOKUP(I168,Bewertungsoptionen!$A$42:$B$44,2,FALSE))</f>
        <v/>
      </c>
      <c r="V168" s="20" t="str">
        <f>IF(J168="","",VLOOKUP(J168,Bewertungsoptionen!$A$48:$B$50,2,FALSE))</f>
        <v/>
      </c>
      <c r="W168" s="21">
        <f t="shared" si="10"/>
        <v>0</v>
      </c>
      <c r="X168" s="20" t="str">
        <f>IF(L168="","",VLOOKUP(L168,Bewertungsoptionen!$A$56:$B$57,2,FALSE))</f>
        <v/>
      </c>
      <c r="Y168" s="20" t="str">
        <f>IF(M168="","",VLOOKUP(M168,Bewertungsoptionen!$A$61:$B$64,2,FALSE))</f>
        <v/>
      </c>
      <c r="Z168" s="20" t="str">
        <f>IF(N168="","",VLOOKUP(N168,Bewertungsoptionen!$A$68:$B$71,2,FALSE))</f>
        <v/>
      </c>
      <c r="AA168" s="21">
        <f t="shared" si="11"/>
        <v>0</v>
      </c>
    </row>
    <row r="169" spans="1:27" thickTop="1" thickBot="1" x14ac:dyDescent="0.3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IF(E169="","",VLOOKUP(E169,Bewertungsoptionen!$A$13:$B$22,2,FALSE))</f>
        <v/>
      </c>
      <c r="R169" s="20" t="str">
        <f>IF(F169="","",VLOOKUP(F169,Bewertungsoptionen!$A$26:$B$30,2,FALSE))</f>
        <v/>
      </c>
      <c r="S169" s="21">
        <f t="shared" si="9"/>
        <v>0</v>
      </c>
      <c r="T169" s="20" t="str">
        <f>IF(H169="","",VLOOKUP(H169,Bewertungsoptionen!$A$36:$B$38,2,FALSE))</f>
        <v/>
      </c>
      <c r="U169" s="20" t="str">
        <f>IF(I169="","",VLOOKUP(I169,Bewertungsoptionen!$A$42:$B$44,2,FALSE))</f>
        <v/>
      </c>
      <c r="V169" s="20" t="str">
        <f>IF(J169="","",VLOOKUP(J169,Bewertungsoptionen!$A$48:$B$50,2,FALSE))</f>
        <v/>
      </c>
      <c r="W169" s="21">
        <f t="shared" si="10"/>
        <v>0</v>
      </c>
      <c r="X169" s="20" t="str">
        <f>IF(L169="","",VLOOKUP(L169,Bewertungsoptionen!$A$56:$B$57,2,FALSE))</f>
        <v/>
      </c>
      <c r="Y169" s="20" t="str">
        <f>IF(M169="","",VLOOKUP(M169,Bewertungsoptionen!$A$61:$B$64,2,FALSE))</f>
        <v/>
      </c>
      <c r="Z169" s="20" t="str">
        <f>IF(N169="","",VLOOKUP(N169,Bewertungsoptionen!$A$68:$B$71,2,FALSE))</f>
        <v/>
      </c>
      <c r="AA169" s="21">
        <f t="shared" si="11"/>
        <v>0</v>
      </c>
    </row>
    <row r="170" spans="1:27" thickTop="1" thickBot="1" x14ac:dyDescent="0.3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IF(E170="","",VLOOKUP(E170,Bewertungsoptionen!$A$13:$B$22,2,FALSE))</f>
        <v/>
      </c>
      <c r="R170" s="20" t="str">
        <f>IF(F170="","",VLOOKUP(F170,Bewertungsoptionen!$A$26:$B$30,2,FALSE))</f>
        <v/>
      </c>
      <c r="S170" s="21">
        <f t="shared" si="9"/>
        <v>0</v>
      </c>
      <c r="T170" s="20" t="str">
        <f>IF(H170="","",VLOOKUP(H170,Bewertungsoptionen!$A$36:$B$38,2,FALSE))</f>
        <v/>
      </c>
      <c r="U170" s="20" t="str">
        <f>IF(I170="","",VLOOKUP(I170,Bewertungsoptionen!$A$42:$B$44,2,FALSE))</f>
        <v/>
      </c>
      <c r="V170" s="20" t="str">
        <f>IF(J170="","",VLOOKUP(J170,Bewertungsoptionen!$A$48:$B$50,2,FALSE))</f>
        <v/>
      </c>
      <c r="W170" s="21">
        <f t="shared" si="10"/>
        <v>0</v>
      </c>
      <c r="X170" s="20" t="str">
        <f>IF(L170="","",VLOOKUP(L170,Bewertungsoptionen!$A$56:$B$57,2,FALSE))</f>
        <v/>
      </c>
      <c r="Y170" s="20" t="str">
        <f>IF(M170="","",VLOOKUP(M170,Bewertungsoptionen!$A$61:$B$64,2,FALSE))</f>
        <v/>
      </c>
      <c r="Z170" s="20" t="str">
        <f>IF(N170="","",VLOOKUP(N170,Bewertungsoptionen!$A$68:$B$71,2,FALSE))</f>
        <v/>
      </c>
      <c r="AA170" s="21">
        <f t="shared" si="11"/>
        <v>0</v>
      </c>
    </row>
    <row r="171" spans="1:27" thickTop="1" thickBot="1" x14ac:dyDescent="0.3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IF(E171="","",VLOOKUP(E171,Bewertungsoptionen!$A$13:$B$22,2,FALSE))</f>
        <v/>
      </c>
      <c r="R171" s="20" t="str">
        <f>IF(F171="","",VLOOKUP(F171,Bewertungsoptionen!$A$26:$B$30,2,FALSE))</f>
        <v/>
      </c>
      <c r="S171" s="21">
        <f t="shared" si="9"/>
        <v>0</v>
      </c>
      <c r="T171" s="20" t="str">
        <f>IF(H171="","",VLOOKUP(H171,Bewertungsoptionen!$A$36:$B$38,2,FALSE))</f>
        <v/>
      </c>
      <c r="U171" s="20" t="str">
        <f>IF(I171="","",VLOOKUP(I171,Bewertungsoptionen!$A$42:$B$44,2,FALSE))</f>
        <v/>
      </c>
      <c r="V171" s="20" t="str">
        <f>IF(J171="","",VLOOKUP(J171,Bewertungsoptionen!$A$48:$B$50,2,FALSE))</f>
        <v/>
      </c>
      <c r="W171" s="21">
        <f t="shared" si="10"/>
        <v>0</v>
      </c>
      <c r="X171" s="20" t="str">
        <f>IF(L171="","",VLOOKUP(L171,Bewertungsoptionen!$A$56:$B$57,2,FALSE))</f>
        <v/>
      </c>
      <c r="Y171" s="20" t="str">
        <f>IF(M171="","",VLOOKUP(M171,Bewertungsoptionen!$A$61:$B$64,2,FALSE))</f>
        <v/>
      </c>
      <c r="Z171" s="20" t="str">
        <f>IF(N171="","",VLOOKUP(N171,Bewertungsoptionen!$A$68:$B$71,2,FALSE))</f>
        <v/>
      </c>
      <c r="AA171" s="21">
        <f t="shared" si="11"/>
        <v>0</v>
      </c>
    </row>
    <row r="172" spans="1:27" thickTop="1" thickBot="1" x14ac:dyDescent="0.3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IF(E172="","",VLOOKUP(E172,Bewertungsoptionen!$A$13:$B$22,2,FALSE))</f>
        <v/>
      </c>
      <c r="R172" s="20" t="str">
        <f>IF(F172="","",VLOOKUP(F172,Bewertungsoptionen!$A$26:$B$30,2,FALSE))</f>
        <v/>
      </c>
      <c r="S172" s="21">
        <f t="shared" si="9"/>
        <v>0</v>
      </c>
      <c r="T172" s="20" t="str">
        <f>IF(H172="","",VLOOKUP(H172,Bewertungsoptionen!$A$36:$B$38,2,FALSE))</f>
        <v/>
      </c>
      <c r="U172" s="20" t="str">
        <f>IF(I172="","",VLOOKUP(I172,Bewertungsoptionen!$A$42:$B$44,2,FALSE))</f>
        <v/>
      </c>
      <c r="V172" s="20" t="str">
        <f>IF(J172="","",VLOOKUP(J172,Bewertungsoptionen!$A$48:$B$50,2,FALSE))</f>
        <v/>
      </c>
      <c r="W172" s="21">
        <f t="shared" si="10"/>
        <v>0</v>
      </c>
      <c r="X172" s="20" t="str">
        <f>IF(L172="","",VLOOKUP(L172,Bewertungsoptionen!$A$56:$B$57,2,FALSE))</f>
        <v/>
      </c>
      <c r="Y172" s="20" t="str">
        <f>IF(M172="","",VLOOKUP(M172,Bewertungsoptionen!$A$61:$B$64,2,FALSE))</f>
        <v/>
      </c>
      <c r="Z172" s="20" t="str">
        <f>IF(N172="","",VLOOKUP(N172,Bewertungsoptionen!$A$68:$B$71,2,FALSE))</f>
        <v/>
      </c>
      <c r="AA172" s="21">
        <f t="shared" si="11"/>
        <v>0</v>
      </c>
    </row>
    <row r="173" spans="1:27" thickTop="1" thickBot="1" x14ac:dyDescent="0.3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IF(E173="","",VLOOKUP(E173,Bewertungsoptionen!$A$13:$B$22,2,FALSE))</f>
        <v/>
      </c>
      <c r="R173" s="20" t="str">
        <f>IF(F173="","",VLOOKUP(F173,Bewertungsoptionen!$A$26:$B$30,2,FALSE))</f>
        <v/>
      </c>
      <c r="S173" s="21">
        <f t="shared" si="9"/>
        <v>0</v>
      </c>
      <c r="T173" s="20" t="str">
        <f>IF(H173="","",VLOOKUP(H173,Bewertungsoptionen!$A$36:$B$38,2,FALSE))</f>
        <v/>
      </c>
      <c r="U173" s="20" t="str">
        <f>IF(I173="","",VLOOKUP(I173,Bewertungsoptionen!$A$42:$B$44,2,FALSE))</f>
        <v/>
      </c>
      <c r="V173" s="20" t="str">
        <f>IF(J173="","",VLOOKUP(J173,Bewertungsoptionen!$A$48:$B$50,2,FALSE))</f>
        <v/>
      </c>
      <c r="W173" s="21">
        <f t="shared" si="10"/>
        <v>0</v>
      </c>
      <c r="X173" s="20" t="str">
        <f>IF(L173="","",VLOOKUP(L173,Bewertungsoptionen!$A$56:$B$57,2,FALSE))</f>
        <v/>
      </c>
      <c r="Y173" s="20" t="str">
        <f>IF(M173="","",VLOOKUP(M173,Bewertungsoptionen!$A$61:$B$64,2,FALSE))</f>
        <v/>
      </c>
      <c r="Z173" s="20" t="str">
        <f>IF(N173="","",VLOOKUP(N173,Bewertungsoptionen!$A$68:$B$71,2,FALSE))</f>
        <v/>
      </c>
      <c r="AA173" s="21">
        <f t="shared" si="11"/>
        <v>0</v>
      </c>
    </row>
    <row r="174" spans="1:27" thickTop="1" thickBot="1" x14ac:dyDescent="0.3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IF(E174="","",VLOOKUP(E174,Bewertungsoptionen!$A$13:$B$22,2,FALSE))</f>
        <v/>
      </c>
      <c r="R174" s="20" t="str">
        <f>IF(F174="","",VLOOKUP(F174,Bewertungsoptionen!$A$26:$B$30,2,FALSE))</f>
        <v/>
      </c>
      <c r="S174" s="21">
        <f t="shared" si="9"/>
        <v>0</v>
      </c>
      <c r="T174" s="20" t="str">
        <f>IF(H174="","",VLOOKUP(H174,Bewertungsoptionen!$A$36:$B$38,2,FALSE))</f>
        <v/>
      </c>
      <c r="U174" s="20" t="str">
        <f>IF(I174="","",VLOOKUP(I174,Bewertungsoptionen!$A$42:$B$44,2,FALSE))</f>
        <v/>
      </c>
      <c r="V174" s="20" t="str">
        <f>IF(J174="","",VLOOKUP(J174,Bewertungsoptionen!$A$48:$B$50,2,FALSE))</f>
        <v/>
      </c>
      <c r="W174" s="21">
        <f t="shared" si="10"/>
        <v>0</v>
      </c>
      <c r="X174" s="20" t="str">
        <f>IF(L174="","",VLOOKUP(L174,Bewertungsoptionen!$A$56:$B$57,2,FALSE))</f>
        <v/>
      </c>
      <c r="Y174" s="20" t="str">
        <f>IF(M174="","",VLOOKUP(M174,Bewertungsoptionen!$A$61:$B$64,2,FALSE))</f>
        <v/>
      </c>
      <c r="Z174" s="20" t="str">
        <f>IF(N174="","",VLOOKUP(N174,Bewertungsoptionen!$A$68:$B$71,2,FALSE))</f>
        <v/>
      </c>
      <c r="AA174" s="21">
        <f t="shared" si="11"/>
        <v>0</v>
      </c>
    </row>
    <row r="175" spans="1:27" thickTop="1" thickBot="1" x14ac:dyDescent="0.3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IF(E175="","",VLOOKUP(E175,Bewertungsoptionen!$A$13:$B$22,2,FALSE))</f>
        <v/>
      </c>
      <c r="R175" s="20" t="str">
        <f>IF(F175="","",VLOOKUP(F175,Bewertungsoptionen!$A$26:$B$30,2,FALSE))</f>
        <v/>
      </c>
      <c r="S175" s="21">
        <f t="shared" si="9"/>
        <v>0</v>
      </c>
      <c r="T175" s="20" t="str">
        <f>IF(H175="","",VLOOKUP(H175,Bewertungsoptionen!$A$36:$B$38,2,FALSE))</f>
        <v/>
      </c>
      <c r="U175" s="20" t="str">
        <f>IF(I175="","",VLOOKUP(I175,Bewertungsoptionen!$A$42:$B$44,2,FALSE))</f>
        <v/>
      </c>
      <c r="V175" s="20" t="str">
        <f>IF(J175="","",VLOOKUP(J175,Bewertungsoptionen!$A$48:$B$50,2,FALSE))</f>
        <v/>
      </c>
      <c r="W175" s="21">
        <f t="shared" si="10"/>
        <v>0</v>
      </c>
      <c r="X175" s="20" t="str">
        <f>IF(L175="","",VLOOKUP(L175,Bewertungsoptionen!$A$56:$B$57,2,FALSE))</f>
        <v/>
      </c>
      <c r="Y175" s="20" t="str">
        <f>IF(M175="","",VLOOKUP(M175,Bewertungsoptionen!$A$61:$B$64,2,FALSE))</f>
        <v/>
      </c>
      <c r="Z175" s="20" t="str">
        <f>IF(N175="","",VLOOKUP(N175,Bewertungsoptionen!$A$68:$B$71,2,FALSE))</f>
        <v/>
      </c>
      <c r="AA175" s="21">
        <f t="shared" si="11"/>
        <v>0</v>
      </c>
    </row>
    <row r="176" spans="1:27" thickTop="1" thickBot="1" x14ac:dyDescent="0.3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IF(E176="","",VLOOKUP(E176,Bewertungsoptionen!$A$13:$B$22,2,FALSE))</f>
        <v/>
      </c>
      <c r="R176" s="20" t="str">
        <f>IF(F176="","",VLOOKUP(F176,Bewertungsoptionen!$A$26:$B$30,2,FALSE))</f>
        <v/>
      </c>
      <c r="S176" s="21">
        <f t="shared" si="9"/>
        <v>0</v>
      </c>
      <c r="T176" s="20" t="str">
        <f>IF(H176="","",VLOOKUP(H176,Bewertungsoptionen!$A$36:$B$38,2,FALSE))</f>
        <v/>
      </c>
      <c r="U176" s="20" t="str">
        <f>IF(I176="","",VLOOKUP(I176,Bewertungsoptionen!$A$42:$B$44,2,FALSE))</f>
        <v/>
      </c>
      <c r="V176" s="20" t="str">
        <f>IF(J176="","",VLOOKUP(J176,Bewertungsoptionen!$A$48:$B$50,2,FALSE))</f>
        <v/>
      </c>
      <c r="W176" s="21">
        <f t="shared" si="10"/>
        <v>0</v>
      </c>
      <c r="X176" s="20" t="str">
        <f>IF(L176="","",VLOOKUP(L176,Bewertungsoptionen!$A$56:$B$57,2,FALSE))</f>
        <v/>
      </c>
      <c r="Y176" s="20" t="str">
        <f>IF(M176="","",VLOOKUP(M176,Bewertungsoptionen!$A$61:$B$64,2,FALSE))</f>
        <v/>
      </c>
      <c r="Z176" s="20" t="str">
        <f>IF(N176="","",VLOOKUP(N176,Bewertungsoptionen!$A$68:$B$71,2,FALSE))</f>
        <v/>
      </c>
      <c r="AA176" s="21">
        <f t="shared" si="11"/>
        <v>0</v>
      </c>
    </row>
    <row r="177" spans="1:27" thickTop="1" thickBot="1" x14ac:dyDescent="0.3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IF(E177="","",VLOOKUP(E177,Bewertungsoptionen!$A$13:$B$22,2,FALSE))</f>
        <v/>
      </c>
      <c r="R177" s="20" t="str">
        <f>IF(F177="","",VLOOKUP(F177,Bewertungsoptionen!$A$26:$B$30,2,FALSE))</f>
        <v/>
      </c>
      <c r="S177" s="21">
        <f t="shared" si="9"/>
        <v>0</v>
      </c>
      <c r="T177" s="20" t="str">
        <f>IF(H177="","",VLOOKUP(H177,Bewertungsoptionen!$A$36:$B$38,2,FALSE))</f>
        <v/>
      </c>
      <c r="U177" s="20" t="str">
        <f>IF(I177="","",VLOOKUP(I177,Bewertungsoptionen!$A$42:$B$44,2,FALSE))</f>
        <v/>
      </c>
      <c r="V177" s="20" t="str">
        <f>IF(J177="","",VLOOKUP(J177,Bewertungsoptionen!$A$48:$B$50,2,FALSE))</f>
        <v/>
      </c>
      <c r="W177" s="21">
        <f t="shared" si="10"/>
        <v>0</v>
      </c>
      <c r="X177" s="20" t="str">
        <f>IF(L177="","",VLOOKUP(L177,Bewertungsoptionen!$A$56:$B$57,2,FALSE))</f>
        <v/>
      </c>
      <c r="Y177" s="20" t="str">
        <f>IF(M177="","",VLOOKUP(M177,Bewertungsoptionen!$A$61:$B$64,2,FALSE))</f>
        <v/>
      </c>
      <c r="Z177" s="20" t="str">
        <f>IF(N177="","",VLOOKUP(N177,Bewertungsoptionen!$A$68:$B$71,2,FALSE))</f>
        <v/>
      </c>
      <c r="AA177" s="21">
        <f t="shared" si="11"/>
        <v>0</v>
      </c>
    </row>
    <row r="178" spans="1:27" thickTop="1" thickBot="1" x14ac:dyDescent="0.3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IF(E178="","",VLOOKUP(E178,Bewertungsoptionen!$A$13:$B$22,2,FALSE))</f>
        <v/>
      </c>
      <c r="R178" s="20" t="str">
        <f>IF(F178="","",VLOOKUP(F178,Bewertungsoptionen!$A$26:$B$30,2,FALSE))</f>
        <v/>
      </c>
      <c r="S178" s="21">
        <f t="shared" si="9"/>
        <v>0</v>
      </c>
      <c r="T178" s="20" t="str">
        <f>IF(H178="","",VLOOKUP(H178,Bewertungsoptionen!$A$36:$B$38,2,FALSE))</f>
        <v/>
      </c>
      <c r="U178" s="20" t="str">
        <f>IF(I178="","",VLOOKUP(I178,Bewertungsoptionen!$A$42:$B$44,2,FALSE))</f>
        <v/>
      </c>
      <c r="V178" s="20" t="str">
        <f>IF(J178="","",VLOOKUP(J178,Bewertungsoptionen!$A$48:$B$50,2,FALSE))</f>
        <v/>
      </c>
      <c r="W178" s="21">
        <f t="shared" si="10"/>
        <v>0</v>
      </c>
      <c r="X178" s="20" t="str">
        <f>IF(L178="","",VLOOKUP(L178,Bewertungsoptionen!$A$56:$B$57,2,FALSE))</f>
        <v/>
      </c>
      <c r="Y178" s="20" t="str">
        <f>IF(M178="","",VLOOKUP(M178,Bewertungsoptionen!$A$61:$B$64,2,FALSE))</f>
        <v/>
      </c>
      <c r="Z178" s="20" t="str">
        <f>IF(N178="","",VLOOKUP(N178,Bewertungsoptionen!$A$68:$B$71,2,FALSE))</f>
        <v/>
      </c>
      <c r="AA178" s="21">
        <f t="shared" si="11"/>
        <v>0</v>
      </c>
    </row>
    <row r="179" spans="1:27" thickTop="1" thickBot="1" x14ac:dyDescent="0.3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IF(E179="","",VLOOKUP(E179,Bewertungsoptionen!$A$13:$B$22,2,FALSE))</f>
        <v/>
      </c>
      <c r="R179" s="20" t="str">
        <f>IF(F179="","",VLOOKUP(F179,Bewertungsoptionen!$A$26:$B$30,2,FALSE))</f>
        <v/>
      </c>
      <c r="S179" s="21">
        <f t="shared" si="9"/>
        <v>0</v>
      </c>
      <c r="T179" s="20" t="str">
        <f>IF(H179="","",VLOOKUP(H179,Bewertungsoptionen!$A$36:$B$38,2,FALSE))</f>
        <v/>
      </c>
      <c r="U179" s="20" t="str">
        <f>IF(I179="","",VLOOKUP(I179,Bewertungsoptionen!$A$42:$B$44,2,FALSE))</f>
        <v/>
      </c>
      <c r="V179" s="20" t="str">
        <f>IF(J179="","",VLOOKUP(J179,Bewertungsoptionen!$A$48:$B$50,2,FALSE))</f>
        <v/>
      </c>
      <c r="W179" s="21">
        <f t="shared" si="10"/>
        <v>0</v>
      </c>
      <c r="X179" s="20" t="str">
        <f>IF(L179="","",VLOOKUP(L179,Bewertungsoptionen!$A$56:$B$57,2,FALSE))</f>
        <v/>
      </c>
      <c r="Y179" s="20" t="str">
        <f>IF(M179="","",VLOOKUP(M179,Bewertungsoptionen!$A$61:$B$64,2,FALSE))</f>
        <v/>
      </c>
      <c r="Z179" s="20" t="str">
        <f>IF(N179="","",VLOOKUP(N179,Bewertungsoptionen!$A$68:$B$71,2,FALSE))</f>
        <v/>
      </c>
      <c r="AA179" s="21">
        <f t="shared" si="11"/>
        <v>0</v>
      </c>
    </row>
    <row r="180" spans="1:27" thickTop="1" thickBot="1" x14ac:dyDescent="0.3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IF(E180="","",VLOOKUP(E180,Bewertungsoptionen!$A$13:$B$22,2,FALSE))</f>
        <v/>
      </c>
      <c r="R180" s="20" t="str">
        <f>IF(F180="","",VLOOKUP(F180,Bewertungsoptionen!$A$26:$B$30,2,FALSE))</f>
        <v/>
      </c>
      <c r="S180" s="21">
        <f t="shared" si="9"/>
        <v>0</v>
      </c>
      <c r="T180" s="20" t="str">
        <f>IF(H180="","",VLOOKUP(H180,Bewertungsoptionen!$A$36:$B$38,2,FALSE))</f>
        <v/>
      </c>
      <c r="U180" s="20" t="str">
        <f>IF(I180="","",VLOOKUP(I180,Bewertungsoptionen!$A$42:$B$44,2,FALSE))</f>
        <v/>
      </c>
      <c r="V180" s="20" t="str">
        <f>IF(J180="","",VLOOKUP(J180,Bewertungsoptionen!$A$48:$B$50,2,FALSE))</f>
        <v/>
      </c>
      <c r="W180" s="21">
        <f t="shared" si="10"/>
        <v>0</v>
      </c>
      <c r="X180" s="20" t="str">
        <f>IF(L180="","",VLOOKUP(L180,Bewertungsoptionen!$A$56:$B$57,2,FALSE))</f>
        <v/>
      </c>
      <c r="Y180" s="20" t="str">
        <f>IF(M180="","",VLOOKUP(M180,Bewertungsoptionen!$A$61:$B$64,2,FALSE))</f>
        <v/>
      </c>
      <c r="Z180" s="20" t="str">
        <f>IF(N180="","",VLOOKUP(N180,Bewertungsoptionen!$A$68:$B$71,2,FALSE))</f>
        <v/>
      </c>
      <c r="AA180" s="21">
        <f t="shared" si="11"/>
        <v>0</v>
      </c>
    </row>
    <row r="181" spans="1:27" thickTop="1" thickBot="1" x14ac:dyDescent="0.3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IF(E181="","",VLOOKUP(E181,Bewertungsoptionen!$A$13:$B$22,2,FALSE))</f>
        <v/>
      </c>
      <c r="R181" s="20" t="str">
        <f>IF(F181="","",VLOOKUP(F181,Bewertungsoptionen!$A$26:$B$30,2,FALSE))</f>
        <v/>
      </c>
      <c r="S181" s="21">
        <f t="shared" si="9"/>
        <v>0</v>
      </c>
      <c r="T181" s="20" t="str">
        <f>IF(H181="","",VLOOKUP(H181,Bewertungsoptionen!$A$36:$B$38,2,FALSE))</f>
        <v/>
      </c>
      <c r="U181" s="20" t="str">
        <f>IF(I181="","",VLOOKUP(I181,Bewertungsoptionen!$A$42:$B$44,2,FALSE))</f>
        <v/>
      </c>
      <c r="V181" s="20" t="str">
        <f>IF(J181="","",VLOOKUP(J181,Bewertungsoptionen!$A$48:$B$50,2,FALSE))</f>
        <v/>
      </c>
      <c r="W181" s="21">
        <f t="shared" si="10"/>
        <v>0</v>
      </c>
      <c r="X181" s="20" t="str">
        <f>IF(L181="","",VLOOKUP(L181,Bewertungsoptionen!$A$56:$B$57,2,FALSE))</f>
        <v/>
      </c>
      <c r="Y181" s="20" t="str">
        <f>IF(M181="","",VLOOKUP(M181,Bewertungsoptionen!$A$61:$B$64,2,FALSE))</f>
        <v/>
      </c>
      <c r="Z181" s="20" t="str">
        <f>IF(N181="","",VLOOKUP(N181,Bewertungsoptionen!$A$68:$B$71,2,FALSE))</f>
        <v/>
      </c>
      <c r="AA181" s="21">
        <f t="shared" si="11"/>
        <v>0</v>
      </c>
    </row>
    <row r="182" spans="1:27" thickTop="1" thickBot="1" x14ac:dyDescent="0.3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IF(E182="","",VLOOKUP(E182,Bewertungsoptionen!$A$13:$B$22,2,FALSE))</f>
        <v/>
      </c>
      <c r="R182" s="20" t="str">
        <f>IF(F182="","",VLOOKUP(F182,Bewertungsoptionen!$A$26:$B$30,2,FALSE))</f>
        <v/>
      </c>
      <c r="S182" s="21">
        <f t="shared" si="9"/>
        <v>0</v>
      </c>
      <c r="T182" s="20" t="str">
        <f>IF(H182="","",VLOOKUP(H182,Bewertungsoptionen!$A$36:$B$38,2,FALSE))</f>
        <v/>
      </c>
      <c r="U182" s="20" t="str">
        <f>IF(I182="","",VLOOKUP(I182,Bewertungsoptionen!$A$42:$B$44,2,FALSE))</f>
        <v/>
      </c>
      <c r="V182" s="20" t="str">
        <f>IF(J182="","",VLOOKUP(J182,Bewertungsoptionen!$A$48:$B$50,2,FALSE))</f>
        <v/>
      </c>
      <c r="W182" s="21">
        <f t="shared" si="10"/>
        <v>0</v>
      </c>
      <c r="X182" s="20" t="str">
        <f>IF(L182="","",VLOOKUP(L182,Bewertungsoptionen!$A$56:$B$57,2,FALSE))</f>
        <v/>
      </c>
      <c r="Y182" s="20" t="str">
        <f>IF(M182="","",VLOOKUP(M182,Bewertungsoptionen!$A$61:$B$64,2,FALSE))</f>
        <v/>
      </c>
      <c r="Z182" s="20" t="str">
        <f>IF(N182="","",VLOOKUP(N182,Bewertungsoptionen!$A$68:$B$71,2,FALSE))</f>
        <v/>
      </c>
      <c r="AA182" s="21">
        <f t="shared" si="11"/>
        <v>0</v>
      </c>
    </row>
    <row r="183" spans="1:27" thickTop="1" thickBot="1" x14ac:dyDescent="0.3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IF(E183="","",VLOOKUP(E183,Bewertungsoptionen!$A$13:$B$22,2,FALSE))</f>
        <v/>
      </c>
      <c r="R183" s="20" t="str">
        <f>IF(F183="","",VLOOKUP(F183,Bewertungsoptionen!$A$26:$B$30,2,FALSE))</f>
        <v/>
      </c>
      <c r="S183" s="21">
        <f t="shared" si="9"/>
        <v>0</v>
      </c>
      <c r="T183" s="20" t="str">
        <f>IF(H183="","",VLOOKUP(H183,Bewertungsoptionen!$A$36:$B$38,2,FALSE))</f>
        <v/>
      </c>
      <c r="U183" s="20" t="str">
        <f>IF(I183="","",VLOOKUP(I183,Bewertungsoptionen!$A$42:$B$44,2,FALSE))</f>
        <v/>
      </c>
      <c r="V183" s="20" t="str">
        <f>IF(J183="","",VLOOKUP(J183,Bewertungsoptionen!$A$48:$B$50,2,FALSE))</f>
        <v/>
      </c>
      <c r="W183" s="21">
        <f t="shared" si="10"/>
        <v>0</v>
      </c>
      <c r="X183" s="20" t="str">
        <f>IF(L183="","",VLOOKUP(L183,Bewertungsoptionen!$A$56:$B$57,2,FALSE))</f>
        <v/>
      </c>
      <c r="Y183" s="20" t="str">
        <f>IF(M183="","",VLOOKUP(M183,Bewertungsoptionen!$A$61:$B$64,2,FALSE))</f>
        <v/>
      </c>
      <c r="Z183" s="20" t="str">
        <f>IF(N183="","",VLOOKUP(N183,Bewertungsoptionen!$A$68:$B$71,2,FALSE))</f>
        <v/>
      </c>
      <c r="AA183" s="21">
        <f t="shared" si="11"/>
        <v>0</v>
      </c>
    </row>
    <row r="184" spans="1:27" thickTop="1" thickBot="1" x14ac:dyDescent="0.3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IF(E184="","",VLOOKUP(E184,Bewertungsoptionen!$A$13:$B$22,2,FALSE))</f>
        <v/>
      </c>
      <c r="R184" s="20" t="str">
        <f>IF(F184="","",VLOOKUP(F184,Bewertungsoptionen!$A$26:$B$30,2,FALSE))</f>
        <v/>
      </c>
      <c r="S184" s="21">
        <f t="shared" si="9"/>
        <v>0</v>
      </c>
      <c r="T184" s="20" t="str">
        <f>IF(H184="","",VLOOKUP(H184,Bewertungsoptionen!$A$36:$B$38,2,FALSE))</f>
        <v/>
      </c>
      <c r="U184" s="20" t="str">
        <f>IF(I184="","",VLOOKUP(I184,Bewertungsoptionen!$A$42:$B$44,2,FALSE))</f>
        <v/>
      </c>
      <c r="V184" s="20" t="str">
        <f>IF(J184="","",VLOOKUP(J184,Bewertungsoptionen!$A$48:$B$50,2,FALSE))</f>
        <v/>
      </c>
      <c r="W184" s="21">
        <f t="shared" si="10"/>
        <v>0</v>
      </c>
      <c r="X184" s="20" t="str">
        <f>IF(L184="","",VLOOKUP(L184,Bewertungsoptionen!$A$56:$B$57,2,FALSE))</f>
        <v/>
      </c>
      <c r="Y184" s="20" t="str">
        <f>IF(M184="","",VLOOKUP(M184,Bewertungsoptionen!$A$61:$B$64,2,FALSE))</f>
        <v/>
      </c>
      <c r="Z184" s="20" t="str">
        <f>IF(N184="","",VLOOKUP(N184,Bewertungsoptionen!$A$68:$B$71,2,FALSE))</f>
        <v/>
      </c>
      <c r="AA184" s="21">
        <f t="shared" si="11"/>
        <v>0</v>
      </c>
    </row>
    <row r="185" spans="1:27" thickTop="1" thickBot="1" x14ac:dyDescent="0.3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IF(E185="","",VLOOKUP(E185,Bewertungsoptionen!$A$13:$B$22,2,FALSE))</f>
        <v/>
      </c>
      <c r="R185" s="20" t="str">
        <f>IF(F185="","",VLOOKUP(F185,Bewertungsoptionen!$A$26:$B$30,2,FALSE))</f>
        <v/>
      </c>
      <c r="S185" s="21">
        <f t="shared" si="9"/>
        <v>0</v>
      </c>
      <c r="T185" s="20" t="str">
        <f>IF(H185="","",VLOOKUP(H185,Bewertungsoptionen!$A$36:$B$38,2,FALSE))</f>
        <v/>
      </c>
      <c r="U185" s="20" t="str">
        <f>IF(I185="","",VLOOKUP(I185,Bewertungsoptionen!$A$42:$B$44,2,FALSE))</f>
        <v/>
      </c>
      <c r="V185" s="20" t="str">
        <f>IF(J185="","",VLOOKUP(J185,Bewertungsoptionen!$A$48:$B$50,2,FALSE))</f>
        <v/>
      </c>
      <c r="W185" s="21">
        <f t="shared" si="10"/>
        <v>0</v>
      </c>
      <c r="X185" s="20" t="str">
        <f>IF(L185="","",VLOOKUP(L185,Bewertungsoptionen!$A$56:$B$57,2,FALSE))</f>
        <v/>
      </c>
      <c r="Y185" s="20" t="str">
        <f>IF(M185="","",VLOOKUP(M185,Bewertungsoptionen!$A$61:$B$64,2,FALSE))</f>
        <v/>
      </c>
      <c r="Z185" s="20" t="str">
        <f>IF(N185="","",VLOOKUP(N185,Bewertungsoptionen!$A$68:$B$71,2,FALSE))</f>
        <v/>
      </c>
      <c r="AA185" s="21">
        <f t="shared" si="11"/>
        <v>0</v>
      </c>
    </row>
    <row r="186" spans="1:27" thickTop="1" thickBot="1" x14ac:dyDescent="0.3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IF(E186="","",VLOOKUP(E186,Bewertungsoptionen!$A$13:$B$22,2,FALSE))</f>
        <v/>
      </c>
      <c r="R186" s="20" t="str">
        <f>IF(F186="","",VLOOKUP(F186,Bewertungsoptionen!$A$26:$B$30,2,FALSE))</f>
        <v/>
      </c>
      <c r="S186" s="21">
        <f t="shared" si="9"/>
        <v>0</v>
      </c>
      <c r="T186" s="20" t="str">
        <f>IF(H186="","",VLOOKUP(H186,Bewertungsoptionen!$A$36:$B$38,2,FALSE))</f>
        <v/>
      </c>
      <c r="U186" s="20" t="str">
        <f>IF(I186="","",VLOOKUP(I186,Bewertungsoptionen!$A$42:$B$44,2,FALSE))</f>
        <v/>
      </c>
      <c r="V186" s="20" t="str">
        <f>IF(J186="","",VLOOKUP(J186,Bewertungsoptionen!$A$48:$B$50,2,FALSE))</f>
        <v/>
      </c>
      <c r="W186" s="21">
        <f t="shared" si="10"/>
        <v>0</v>
      </c>
      <c r="X186" s="20" t="str">
        <f>IF(L186="","",VLOOKUP(L186,Bewertungsoptionen!$A$56:$B$57,2,FALSE))</f>
        <v/>
      </c>
      <c r="Y186" s="20" t="str">
        <f>IF(M186="","",VLOOKUP(M186,Bewertungsoptionen!$A$61:$B$64,2,FALSE))</f>
        <v/>
      </c>
      <c r="Z186" s="20" t="str">
        <f>IF(N186="","",VLOOKUP(N186,Bewertungsoptionen!$A$68:$B$71,2,FALSE))</f>
        <v/>
      </c>
      <c r="AA186" s="21">
        <f t="shared" si="11"/>
        <v>0</v>
      </c>
    </row>
    <row r="187" spans="1:27" thickTop="1" thickBot="1" x14ac:dyDescent="0.3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IF(E187="","",VLOOKUP(E187,Bewertungsoptionen!$A$13:$B$22,2,FALSE))</f>
        <v/>
      </c>
      <c r="R187" s="20" t="str">
        <f>IF(F187="","",VLOOKUP(F187,Bewertungsoptionen!$A$26:$B$30,2,FALSE))</f>
        <v/>
      </c>
      <c r="S187" s="21">
        <f t="shared" si="9"/>
        <v>0</v>
      </c>
      <c r="T187" s="20" t="str">
        <f>IF(H187="","",VLOOKUP(H187,Bewertungsoptionen!$A$36:$B$38,2,FALSE))</f>
        <v/>
      </c>
      <c r="U187" s="20" t="str">
        <f>IF(I187="","",VLOOKUP(I187,Bewertungsoptionen!$A$42:$B$44,2,FALSE))</f>
        <v/>
      </c>
      <c r="V187" s="20" t="str">
        <f>IF(J187="","",VLOOKUP(J187,Bewertungsoptionen!$A$48:$B$50,2,FALSE))</f>
        <v/>
      </c>
      <c r="W187" s="21">
        <f t="shared" si="10"/>
        <v>0</v>
      </c>
      <c r="X187" s="20" t="str">
        <f>IF(L187="","",VLOOKUP(L187,Bewertungsoptionen!$A$56:$B$57,2,FALSE))</f>
        <v/>
      </c>
      <c r="Y187" s="20" t="str">
        <f>IF(M187="","",VLOOKUP(M187,Bewertungsoptionen!$A$61:$B$64,2,FALSE))</f>
        <v/>
      </c>
      <c r="Z187" s="20" t="str">
        <f>IF(N187="","",VLOOKUP(N187,Bewertungsoptionen!$A$68:$B$71,2,FALSE))</f>
        <v/>
      </c>
      <c r="AA187" s="21">
        <f t="shared" si="11"/>
        <v>0</v>
      </c>
    </row>
    <row r="188" spans="1:27" thickTop="1" thickBot="1" x14ac:dyDescent="0.3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IF(E188="","",VLOOKUP(E188,Bewertungsoptionen!$A$13:$B$22,2,FALSE))</f>
        <v/>
      </c>
      <c r="R188" s="20" t="str">
        <f>IF(F188="","",VLOOKUP(F188,Bewertungsoptionen!$A$26:$B$30,2,FALSE))</f>
        <v/>
      </c>
      <c r="S188" s="21">
        <f t="shared" si="9"/>
        <v>0</v>
      </c>
      <c r="T188" s="20" t="str">
        <f>IF(H188="","",VLOOKUP(H188,Bewertungsoptionen!$A$36:$B$38,2,FALSE))</f>
        <v/>
      </c>
      <c r="U188" s="20" t="str">
        <f>IF(I188="","",VLOOKUP(I188,Bewertungsoptionen!$A$42:$B$44,2,FALSE))</f>
        <v/>
      </c>
      <c r="V188" s="20" t="str">
        <f>IF(J188="","",VLOOKUP(J188,Bewertungsoptionen!$A$48:$B$50,2,FALSE))</f>
        <v/>
      </c>
      <c r="W188" s="21">
        <f t="shared" si="10"/>
        <v>0</v>
      </c>
      <c r="X188" s="20" t="str">
        <f>IF(L188="","",VLOOKUP(L188,Bewertungsoptionen!$A$56:$B$57,2,FALSE))</f>
        <v/>
      </c>
      <c r="Y188" s="20" t="str">
        <f>IF(M188="","",VLOOKUP(M188,Bewertungsoptionen!$A$61:$B$64,2,FALSE))</f>
        <v/>
      </c>
      <c r="Z188" s="20" t="str">
        <f>IF(N188="","",VLOOKUP(N188,Bewertungsoptionen!$A$68:$B$71,2,FALSE))</f>
        <v/>
      </c>
      <c r="AA188" s="21">
        <f t="shared" si="11"/>
        <v>0</v>
      </c>
    </row>
    <row r="189" spans="1:27" thickTop="1" thickBot="1" x14ac:dyDescent="0.3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IF(E189="","",VLOOKUP(E189,Bewertungsoptionen!$A$13:$B$22,2,FALSE))</f>
        <v/>
      </c>
      <c r="R189" s="20" t="str">
        <f>IF(F189="","",VLOOKUP(F189,Bewertungsoptionen!$A$26:$B$30,2,FALSE))</f>
        <v/>
      </c>
      <c r="S189" s="21">
        <f t="shared" si="9"/>
        <v>0</v>
      </c>
      <c r="T189" s="20" t="str">
        <f>IF(H189="","",VLOOKUP(H189,Bewertungsoptionen!$A$36:$B$38,2,FALSE))</f>
        <v/>
      </c>
      <c r="U189" s="20" t="str">
        <f>IF(I189="","",VLOOKUP(I189,Bewertungsoptionen!$A$42:$B$44,2,FALSE))</f>
        <v/>
      </c>
      <c r="V189" s="20" t="str">
        <f>IF(J189="","",VLOOKUP(J189,Bewertungsoptionen!$A$48:$B$50,2,FALSE))</f>
        <v/>
      </c>
      <c r="W189" s="21">
        <f t="shared" si="10"/>
        <v>0</v>
      </c>
      <c r="X189" s="20" t="str">
        <f>IF(L189="","",VLOOKUP(L189,Bewertungsoptionen!$A$56:$B$57,2,FALSE))</f>
        <v/>
      </c>
      <c r="Y189" s="20" t="str">
        <f>IF(M189="","",VLOOKUP(M189,Bewertungsoptionen!$A$61:$B$64,2,FALSE))</f>
        <v/>
      </c>
      <c r="Z189" s="20" t="str">
        <f>IF(N189="","",VLOOKUP(N189,Bewertungsoptionen!$A$68:$B$71,2,FALSE))</f>
        <v/>
      </c>
      <c r="AA189" s="21">
        <f t="shared" si="11"/>
        <v>0</v>
      </c>
    </row>
    <row r="190" spans="1:27" thickTop="1" thickBot="1" x14ac:dyDescent="0.3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IF(E190="","",VLOOKUP(E190,Bewertungsoptionen!$A$13:$B$22,2,FALSE))</f>
        <v/>
      </c>
      <c r="R190" s="20" t="str">
        <f>IF(F190="","",VLOOKUP(F190,Bewertungsoptionen!$A$26:$B$30,2,FALSE))</f>
        <v/>
      </c>
      <c r="S190" s="21">
        <f t="shared" si="9"/>
        <v>0</v>
      </c>
      <c r="T190" s="20" t="str">
        <f>IF(H190="","",VLOOKUP(H190,Bewertungsoptionen!$A$36:$B$38,2,FALSE))</f>
        <v/>
      </c>
      <c r="U190" s="20" t="str">
        <f>IF(I190="","",VLOOKUP(I190,Bewertungsoptionen!$A$42:$B$44,2,FALSE))</f>
        <v/>
      </c>
      <c r="V190" s="20" t="str">
        <f>IF(J190="","",VLOOKUP(J190,Bewertungsoptionen!$A$48:$B$50,2,FALSE))</f>
        <v/>
      </c>
      <c r="W190" s="21">
        <f t="shared" si="10"/>
        <v>0</v>
      </c>
      <c r="X190" s="20" t="str">
        <f>IF(L190="","",VLOOKUP(L190,Bewertungsoptionen!$A$56:$B$57,2,FALSE))</f>
        <v/>
      </c>
      <c r="Y190" s="20" t="str">
        <f>IF(M190="","",VLOOKUP(M190,Bewertungsoptionen!$A$61:$B$64,2,FALSE))</f>
        <v/>
      </c>
      <c r="Z190" s="20" t="str">
        <f>IF(N190="","",VLOOKUP(N190,Bewertungsoptionen!$A$68:$B$71,2,FALSE))</f>
        <v/>
      </c>
      <c r="AA190" s="21">
        <f t="shared" si="11"/>
        <v>0</v>
      </c>
    </row>
    <row r="191" spans="1:27" thickTop="1" thickBot="1" x14ac:dyDescent="0.3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IF(E191="","",VLOOKUP(E191,Bewertungsoptionen!$A$13:$B$22,2,FALSE))</f>
        <v/>
      </c>
      <c r="R191" s="20" t="str">
        <f>IF(F191="","",VLOOKUP(F191,Bewertungsoptionen!$A$26:$B$30,2,FALSE))</f>
        <v/>
      </c>
      <c r="S191" s="21">
        <f t="shared" si="9"/>
        <v>0</v>
      </c>
      <c r="T191" s="20" t="str">
        <f>IF(H191="","",VLOOKUP(H191,Bewertungsoptionen!$A$36:$B$38,2,FALSE))</f>
        <v/>
      </c>
      <c r="U191" s="20" t="str">
        <f>IF(I191="","",VLOOKUP(I191,Bewertungsoptionen!$A$42:$B$44,2,FALSE))</f>
        <v/>
      </c>
      <c r="V191" s="20" t="str">
        <f>IF(J191="","",VLOOKUP(J191,Bewertungsoptionen!$A$48:$B$50,2,FALSE))</f>
        <v/>
      </c>
      <c r="W191" s="21">
        <f t="shared" si="10"/>
        <v>0</v>
      </c>
      <c r="X191" s="20" t="str">
        <f>IF(L191="","",VLOOKUP(L191,Bewertungsoptionen!$A$56:$B$57,2,FALSE))</f>
        <v/>
      </c>
      <c r="Y191" s="20" t="str">
        <f>IF(M191="","",VLOOKUP(M191,Bewertungsoptionen!$A$61:$B$64,2,FALSE))</f>
        <v/>
      </c>
      <c r="Z191" s="20" t="str">
        <f>IF(N191="","",VLOOKUP(N191,Bewertungsoptionen!$A$68:$B$71,2,FALSE))</f>
        <v/>
      </c>
      <c r="AA191" s="21">
        <f t="shared" si="11"/>
        <v>0</v>
      </c>
    </row>
    <row r="192" spans="1:27" thickTop="1" thickBot="1" x14ac:dyDescent="0.3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IF(E192="","",VLOOKUP(E192,Bewertungsoptionen!$A$13:$B$22,2,FALSE))</f>
        <v/>
      </c>
      <c r="R192" s="20" t="str">
        <f>IF(F192="","",VLOOKUP(F192,Bewertungsoptionen!$A$26:$B$30,2,FALSE))</f>
        <v/>
      </c>
      <c r="S192" s="21">
        <f t="shared" si="9"/>
        <v>0</v>
      </c>
      <c r="T192" s="20" t="str">
        <f>IF(H192="","",VLOOKUP(H192,Bewertungsoptionen!$A$36:$B$38,2,FALSE))</f>
        <v/>
      </c>
      <c r="U192" s="20" t="str">
        <f>IF(I192="","",VLOOKUP(I192,Bewertungsoptionen!$A$42:$B$44,2,FALSE))</f>
        <v/>
      </c>
      <c r="V192" s="20" t="str">
        <f>IF(J192="","",VLOOKUP(J192,Bewertungsoptionen!$A$48:$B$50,2,FALSE))</f>
        <v/>
      </c>
      <c r="W192" s="21">
        <f t="shared" si="10"/>
        <v>0</v>
      </c>
      <c r="X192" s="20" t="str">
        <f>IF(L192="","",VLOOKUP(L192,Bewertungsoptionen!$A$56:$B$57,2,FALSE))</f>
        <v/>
      </c>
      <c r="Y192" s="20" t="str">
        <f>IF(M192="","",VLOOKUP(M192,Bewertungsoptionen!$A$61:$B$64,2,FALSE))</f>
        <v/>
      </c>
      <c r="Z192" s="20" t="str">
        <f>IF(N192="","",VLOOKUP(N192,Bewertungsoptionen!$A$68:$B$71,2,FALSE))</f>
        <v/>
      </c>
      <c r="AA192" s="21">
        <f t="shared" si="11"/>
        <v>0</v>
      </c>
    </row>
    <row r="193" spans="1:27" thickTop="1" thickBot="1" x14ac:dyDescent="0.3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IF(E193="","",VLOOKUP(E193,Bewertungsoptionen!$A$13:$B$22,2,FALSE))</f>
        <v/>
      </c>
      <c r="R193" s="20" t="str">
        <f>IF(F193="","",VLOOKUP(F193,Bewertungsoptionen!$A$26:$B$30,2,FALSE))</f>
        <v/>
      </c>
      <c r="S193" s="21">
        <f t="shared" si="9"/>
        <v>0</v>
      </c>
      <c r="T193" s="20" t="str">
        <f>IF(H193="","",VLOOKUP(H193,Bewertungsoptionen!$A$36:$B$38,2,FALSE))</f>
        <v/>
      </c>
      <c r="U193" s="20" t="str">
        <f>IF(I193="","",VLOOKUP(I193,Bewertungsoptionen!$A$42:$B$44,2,FALSE))</f>
        <v/>
      </c>
      <c r="V193" s="20" t="str">
        <f>IF(J193="","",VLOOKUP(J193,Bewertungsoptionen!$A$48:$B$50,2,FALSE))</f>
        <v/>
      </c>
      <c r="W193" s="21">
        <f t="shared" si="10"/>
        <v>0</v>
      </c>
      <c r="X193" s="20" t="str">
        <f>IF(L193="","",VLOOKUP(L193,Bewertungsoptionen!$A$56:$B$57,2,FALSE))</f>
        <v/>
      </c>
      <c r="Y193" s="20" t="str">
        <f>IF(M193="","",VLOOKUP(M193,Bewertungsoptionen!$A$61:$B$64,2,FALSE))</f>
        <v/>
      </c>
      <c r="Z193" s="20" t="str">
        <f>IF(N193="","",VLOOKUP(N193,Bewertungsoptionen!$A$68:$B$71,2,FALSE))</f>
        <v/>
      </c>
      <c r="AA193" s="21">
        <f t="shared" si="11"/>
        <v>0</v>
      </c>
    </row>
    <row r="194" spans="1:27" thickTop="1" thickBot="1" x14ac:dyDescent="0.3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IF(E194="","",VLOOKUP(E194,Bewertungsoptionen!$A$13:$B$22,2,FALSE))</f>
        <v/>
      </c>
      <c r="R194" s="20" t="str">
        <f>IF(F194="","",VLOOKUP(F194,Bewertungsoptionen!$A$26:$B$30,2,FALSE))</f>
        <v/>
      </c>
      <c r="S194" s="21">
        <f t="shared" si="9"/>
        <v>0</v>
      </c>
      <c r="T194" s="20" t="str">
        <f>IF(H194="","",VLOOKUP(H194,Bewertungsoptionen!$A$36:$B$38,2,FALSE))</f>
        <v/>
      </c>
      <c r="U194" s="20" t="str">
        <f>IF(I194="","",VLOOKUP(I194,Bewertungsoptionen!$A$42:$B$44,2,FALSE))</f>
        <v/>
      </c>
      <c r="V194" s="20" t="str">
        <f>IF(J194="","",VLOOKUP(J194,Bewertungsoptionen!$A$48:$B$50,2,FALSE))</f>
        <v/>
      </c>
      <c r="W194" s="21">
        <f t="shared" si="10"/>
        <v>0</v>
      </c>
      <c r="X194" s="20" t="str">
        <f>IF(L194="","",VLOOKUP(L194,Bewertungsoptionen!$A$56:$B$57,2,FALSE))</f>
        <v/>
      </c>
      <c r="Y194" s="20" t="str">
        <f>IF(M194="","",VLOOKUP(M194,Bewertungsoptionen!$A$61:$B$64,2,FALSE))</f>
        <v/>
      </c>
      <c r="Z194" s="20" t="str">
        <f>IF(N194="","",VLOOKUP(N194,Bewertungsoptionen!$A$68:$B$71,2,FALSE))</f>
        <v/>
      </c>
      <c r="AA194" s="21">
        <f t="shared" si="11"/>
        <v>0</v>
      </c>
    </row>
    <row r="195" spans="1:27" thickTop="1" thickBot="1" x14ac:dyDescent="0.3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IF(E195="","",VLOOKUP(E195,Bewertungsoptionen!$A$13:$B$22,2,FALSE))</f>
        <v/>
      </c>
      <c r="R195" s="20" t="str">
        <f>IF(F195="","",VLOOKUP(F195,Bewertungsoptionen!$A$26:$B$30,2,FALSE))</f>
        <v/>
      </c>
      <c r="S195" s="21">
        <f t="shared" si="9"/>
        <v>0</v>
      </c>
      <c r="T195" s="20" t="str">
        <f>IF(H195="","",VLOOKUP(H195,Bewertungsoptionen!$A$36:$B$38,2,FALSE))</f>
        <v/>
      </c>
      <c r="U195" s="20" t="str">
        <f>IF(I195="","",VLOOKUP(I195,Bewertungsoptionen!$A$42:$B$44,2,FALSE))</f>
        <v/>
      </c>
      <c r="V195" s="20" t="str">
        <f>IF(J195="","",VLOOKUP(J195,Bewertungsoptionen!$A$48:$B$50,2,FALSE))</f>
        <v/>
      </c>
      <c r="W195" s="21">
        <f t="shared" si="10"/>
        <v>0</v>
      </c>
      <c r="X195" s="20" t="str">
        <f>IF(L195="","",VLOOKUP(L195,Bewertungsoptionen!$A$56:$B$57,2,FALSE))</f>
        <v/>
      </c>
      <c r="Y195" s="20" t="str">
        <f>IF(M195="","",VLOOKUP(M195,Bewertungsoptionen!$A$61:$B$64,2,FALSE))</f>
        <v/>
      </c>
      <c r="Z195" s="20" t="str">
        <f>IF(N195="","",VLOOKUP(N195,Bewertungsoptionen!$A$68:$B$71,2,FALSE))</f>
        <v/>
      </c>
      <c r="AA195" s="21">
        <f t="shared" si="11"/>
        <v>0</v>
      </c>
    </row>
    <row r="196" spans="1:27" thickTop="1" thickBot="1" x14ac:dyDescent="0.3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IF(E196="","",VLOOKUP(E196,Bewertungsoptionen!$A$13:$B$22,2,FALSE))</f>
        <v/>
      </c>
      <c r="R196" s="20" t="str">
        <f>IF(F196="","",VLOOKUP(F196,Bewertungsoptionen!$A$26:$B$30,2,FALSE))</f>
        <v/>
      </c>
      <c r="S196" s="21">
        <f t="shared" si="9"/>
        <v>0</v>
      </c>
      <c r="T196" s="20" t="str">
        <f>IF(H196="","",VLOOKUP(H196,Bewertungsoptionen!$A$36:$B$38,2,FALSE))</f>
        <v/>
      </c>
      <c r="U196" s="20" t="str">
        <f>IF(I196="","",VLOOKUP(I196,Bewertungsoptionen!$A$42:$B$44,2,FALSE))</f>
        <v/>
      </c>
      <c r="V196" s="20" t="str">
        <f>IF(J196="","",VLOOKUP(J196,Bewertungsoptionen!$A$48:$B$50,2,FALSE))</f>
        <v/>
      </c>
      <c r="W196" s="21">
        <f t="shared" si="10"/>
        <v>0</v>
      </c>
      <c r="X196" s="20" t="str">
        <f>IF(L196="","",VLOOKUP(L196,Bewertungsoptionen!$A$56:$B$57,2,FALSE))</f>
        <v/>
      </c>
      <c r="Y196" s="20" t="str">
        <f>IF(M196="","",VLOOKUP(M196,Bewertungsoptionen!$A$61:$B$64,2,FALSE))</f>
        <v/>
      </c>
      <c r="Z196" s="20" t="str">
        <f>IF(N196="","",VLOOKUP(N196,Bewertungsoptionen!$A$68:$B$71,2,FALSE))</f>
        <v/>
      </c>
      <c r="AA196" s="21">
        <f t="shared" si="11"/>
        <v>0</v>
      </c>
    </row>
    <row r="197" spans="1:27" thickTop="1" thickBot="1" x14ac:dyDescent="0.3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IF(E197="","",VLOOKUP(E197,Bewertungsoptionen!$A$13:$B$22,2,FALSE))</f>
        <v/>
      </c>
      <c r="R197" s="20" t="str">
        <f>IF(F197="","",VLOOKUP(F197,Bewertungsoptionen!$A$26:$B$30,2,FALSE))</f>
        <v/>
      </c>
      <c r="S197" s="21">
        <f t="shared" ref="S197:S203" si="13">SUM(Q197:R197)</f>
        <v>0</v>
      </c>
      <c r="T197" s="20" t="str">
        <f>IF(H197="","",VLOOKUP(H197,Bewertungsoptionen!$A$36:$B$38,2,FALSE))</f>
        <v/>
      </c>
      <c r="U197" s="20" t="str">
        <f>IF(I197="","",VLOOKUP(I197,Bewertungsoptionen!$A$42:$B$44,2,FALSE))</f>
        <v/>
      </c>
      <c r="V197" s="20" t="str">
        <f>IF(J197="","",VLOOKUP(J197,Bewertungsoptionen!$A$48:$B$50,2,FALSE))</f>
        <v/>
      </c>
      <c r="W197" s="21">
        <f t="shared" ref="W197:W203" si="14">SUM(T197:V197)</f>
        <v>0</v>
      </c>
      <c r="X197" s="20" t="str">
        <f>IF(L197="","",VLOOKUP(L197,Bewertungsoptionen!$A$56:$B$57,2,FALSE))</f>
        <v/>
      </c>
      <c r="Y197" s="20" t="str">
        <f>IF(M197="","",VLOOKUP(M197,Bewertungsoptionen!$A$61:$B$64,2,FALSE))</f>
        <v/>
      </c>
      <c r="Z197" s="20" t="str">
        <f>IF(N197="","",VLOOKUP(N197,Bewertungsoptionen!$A$68:$B$71,2,FALSE))</f>
        <v/>
      </c>
      <c r="AA197" s="21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IF(E198="","",VLOOKUP(E198,Bewertungsoptionen!$A$13:$B$22,2,FALSE))</f>
        <v/>
      </c>
      <c r="R198" s="20" t="str">
        <f>IF(F198="","",VLOOKUP(F198,Bewertungsoptionen!$A$26:$B$30,2,FALSE))</f>
        <v/>
      </c>
      <c r="S198" s="21">
        <f t="shared" si="13"/>
        <v>0</v>
      </c>
      <c r="T198" s="20" t="str">
        <f>IF(H198="","",VLOOKUP(H198,Bewertungsoptionen!$A$36:$B$38,2,FALSE))</f>
        <v/>
      </c>
      <c r="U198" s="20" t="str">
        <f>IF(I198="","",VLOOKUP(I198,Bewertungsoptionen!$A$42:$B$44,2,FALSE))</f>
        <v/>
      </c>
      <c r="V198" s="20" t="str">
        <f>IF(J198="","",VLOOKUP(J198,Bewertungsoptionen!$A$48:$B$50,2,FALSE))</f>
        <v/>
      </c>
      <c r="W198" s="21">
        <f t="shared" si="14"/>
        <v>0</v>
      </c>
      <c r="X198" s="20" t="str">
        <f>IF(L198="","",VLOOKUP(L198,Bewertungsoptionen!$A$56:$B$57,2,FALSE))</f>
        <v/>
      </c>
      <c r="Y198" s="20" t="str">
        <f>IF(M198="","",VLOOKUP(M198,Bewertungsoptionen!$A$61:$B$64,2,FALSE))</f>
        <v/>
      </c>
      <c r="Z198" s="20" t="str">
        <f>IF(N198="","",VLOOKUP(N198,Bewertungsoptionen!$A$68:$B$71,2,FALSE))</f>
        <v/>
      </c>
      <c r="AA198" s="21">
        <f t="shared" si="15"/>
        <v>0</v>
      </c>
    </row>
    <row r="199" spans="1:27" thickTop="1" thickBot="1" x14ac:dyDescent="0.3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IF(E199="","",VLOOKUP(E199,Bewertungsoptionen!$A$13:$B$22,2,FALSE))</f>
        <v/>
      </c>
      <c r="R199" s="20" t="str">
        <f>IF(F199="","",VLOOKUP(F199,Bewertungsoptionen!$A$26:$B$30,2,FALSE))</f>
        <v/>
      </c>
      <c r="S199" s="21">
        <f t="shared" si="13"/>
        <v>0</v>
      </c>
      <c r="T199" s="20" t="str">
        <f>IF(H199="","",VLOOKUP(H199,Bewertungsoptionen!$A$36:$B$38,2,FALSE))</f>
        <v/>
      </c>
      <c r="U199" s="20" t="str">
        <f>IF(I199="","",VLOOKUP(I199,Bewertungsoptionen!$A$42:$B$44,2,FALSE))</f>
        <v/>
      </c>
      <c r="V199" s="20" t="str">
        <f>IF(J199="","",VLOOKUP(J199,Bewertungsoptionen!$A$48:$B$50,2,FALSE))</f>
        <v/>
      </c>
      <c r="W199" s="21">
        <f t="shared" si="14"/>
        <v>0</v>
      </c>
      <c r="X199" s="20" t="str">
        <f>IF(L199="","",VLOOKUP(L199,Bewertungsoptionen!$A$56:$B$57,2,FALSE))</f>
        <v/>
      </c>
      <c r="Y199" s="20" t="str">
        <f>IF(M199="","",VLOOKUP(M199,Bewertungsoptionen!$A$61:$B$64,2,FALSE))</f>
        <v/>
      </c>
      <c r="Z199" s="20" t="str">
        <f>IF(N199="","",VLOOKUP(N199,Bewertungsoptionen!$A$68:$B$71,2,FALSE))</f>
        <v/>
      </c>
      <c r="AA199" s="21">
        <f t="shared" si="15"/>
        <v>0</v>
      </c>
    </row>
    <row r="200" spans="1:27" thickTop="1" thickBot="1" x14ac:dyDescent="0.3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IF(E200="","",VLOOKUP(E200,Bewertungsoptionen!$A$13:$B$22,2,FALSE))</f>
        <v/>
      </c>
      <c r="R200" s="20" t="str">
        <f>IF(F200="","",VLOOKUP(F200,Bewertungsoptionen!$A$26:$B$30,2,FALSE))</f>
        <v/>
      </c>
      <c r="S200" s="21">
        <f t="shared" si="13"/>
        <v>0</v>
      </c>
      <c r="T200" s="20" t="str">
        <f>IF(H200="","",VLOOKUP(H200,Bewertungsoptionen!$A$36:$B$38,2,FALSE))</f>
        <v/>
      </c>
      <c r="U200" s="20" t="str">
        <f>IF(I200="","",VLOOKUP(I200,Bewertungsoptionen!$A$42:$B$44,2,FALSE))</f>
        <v/>
      </c>
      <c r="V200" s="20" t="str">
        <f>IF(J200="","",VLOOKUP(J200,Bewertungsoptionen!$A$48:$B$50,2,FALSE))</f>
        <v/>
      </c>
      <c r="W200" s="21">
        <f t="shared" si="14"/>
        <v>0</v>
      </c>
      <c r="X200" s="20" t="str">
        <f>IF(L200="","",VLOOKUP(L200,Bewertungsoptionen!$A$56:$B$57,2,FALSE))</f>
        <v/>
      </c>
      <c r="Y200" s="20" t="str">
        <f>IF(M200="","",VLOOKUP(M200,Bewertungsoptionen!$A$61:$B$64,2,FALSE))</f>
        <v/>
      </c>
      <c r="Z200" s="20" t="str">
        <f>IF(N200="","",VLOOKUP(N200,Bewertungsoptionen!$A$68:$B$71,2,FALSE))</f>
        <v/>
      </c>
      <c r="AA200" s="21">
        <f t="shared" si="15"/>
        <v>0</v>
      </c>
    </row>
    <row r="201" spans="1:27" thickTop="1" thickBot="1" x14ac:dyDescent="0.3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IF(E201="","",VLOOKUP(E201,Bewertungsoptionen!$A$13:$B$22,2,FALSE))</f>
        <v/>
      </c>
      <c r="R201" s="20" t="str">
        <f>IF(F201="","",VLOOKUP(F201,Bewertungsoptionen!$A$26:$B$30,2,FALSE))</f>
        <v/>
      </c>
      <c r="S201" s="21">
        <f t="shared" si="13"/>
        <v>0</v>
      </c>
      <c r="T201" s="20" t="str">
        <f>IF(H201="","",VLOOKUP(H201,Bewertungsoptionen!$A$36:$B$38,2,FALSE))</f>
        <v/>
      </c>
      <c r="U201" s="20" t="str">
        <f>IF(I201="","",VLOOKUP(I201,Bewertungsoptionen!$A$42:$B$44,2,FALSE))</f>
        <v/>
      </c>
      <c r="V201" s="20" t="str">
        <f>IF(J201="","",VLOOKUP(J201,Bewertungsoptionen!$A$48:$B$50,2,FALSE))</f>
        <v/>
      </c>
      <c r="W201" s="21">
        <f t="shared" si="14"/>
        <v>0</v>
      </c>
      <c r="X201" s="20" t="str">
        <f>IF(L201="","",VLOOKUP(L201,Bewertungsoptionen!$A$56:$B$57,2,FALSE))</f>
        <v/>
      </c>
      <c r="Y201" s="20" t="str">
        <f>IF(M201="","",VLOOKUP(M201,Bewertungsoptionen!$A$61:$B$64,2,FALSE))</f>
        <v/>
      </c>
      <c r="Z201" s="20" t="str">
        <f>IF(N201="","",VLOOKUP(N201,Bewertungsoptionen!$A$68:$B$71,2,FALSE))</f>
        <v/>
      </c>
      <c r="AA201" s="21">
        <f t="shared" si="15"/>
        <v>0</v>
      </c>
    </row>
    <row r="202" spans="1:27" thickTop="1" thickBot="1" x14ac:dyDescent="0.3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IF(E202="","",VLOOKUP(E202,Bewertungsoptionen!$A$13:$B$22,2,FALSE))</f>
        <v/>
      </c>
      <c r="R202" s="20" t="str">
        <f>IF(F202="","",VLOOKUP(F202,Bewertungsoptionen!$A$26:$B$30,2,FALSE))</f>
        <v/>
      </c>
      <c r="S202" s="21">
        <f t="shared" si="13"/>
        <v>0</v>
      </c>
      <c r="T202" s="20" t="str">
        <f>IF(H202="","",VLOOKUP(H202,Bewertungsoptionen!$A$36:$B$38,2,FALSE))</f>
        <v/>
      </c>
      <c r="U202" s="20" t="str">
        <f>IF(I202="","",VLOOKUP(I202,Bewertungsoptionen!$A$42:$B$44,2,FALSE))</f>
        <v/>
      </c>
      <c r="V202" s="20" t="str">
        <f>IF(J202="","",VLOOKUP(J202,Bewertungsoptionen!$A$48:$B$50,2,FALSE))</f>
        <v/>
      </c>
      <c r="W202" s="21">
        <f t="shared" si="14"/>
        <v>0</v>
      </c>
      <c r="X202" s="20" t="str">
        <f>IF(L202="","",VLOOKUP(L202,Bewertungsoptionen!$A$56:$B$57,2,FALSE))</f>
        <v/>
      </c>
      <c r="Y202" s="20" t="str">
        <f>IF(M202="","",VLOOKUP(M202,Bewertungsoptionen!$A$61:$B$64,2,FALSE))</f>
        <v/>
      </c>
      <c r="Z202" s="20" t="str">
        <f>IF(N202="","",VLOOKUP(N202,Bewertungsoptionen!$A$68:$B$71,2,FALSE))</f>
        <v/>
      </c>
      <c r="AA202" s="21">
        <f t="shared" si="15"/>
        <v>0</v>
      </c>
    </row>
    <row r="203" spans="1:27" thickTop="1" thickBot="1" x14ac:dyDescent="0.3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IF(E203="","",VLOOKUP(E203,Bewertungsoptionen!$A$13:$B$22,2,FALSE))</f>
        <v/>
      </c>
      <c r="R203" s="20" t="str">
        <f>IF(F203="","",VLOOKUP(F203,Bewertungsoptionen!$A$26:$B$30,2,FALSE))</f>
        <v/>
      </c>
      <c r="S203" s="21">
        <f t="shared" si="13"/>
        <v>0</v>
      </c>
      <c r="T203" s="20" t="str">
        <f>IF(H203="","",VLOOKUP(H203,Bewertungsoptionen!$A$36:$B$38,2,FALSE))</f>
        <v/>
      </c>
      <c r="U203" s="20" t="str">
        <f>IF(I203="","",VLOOKUP(I203,Bewertungsoptionen!$A$42:$B$44,2,FALSE))</f>
        <v/>
      </c>
      <c r="V203" s="20" t="str">
        <f>IF(J203="","",VLOOKUP(J203,Bewertungsoptionen!$A$48:$B$50,2,FALSE))</f>
        <v/>
      </c>
      <c r="W203" s="21">
        <f t="shared" si="14"/>
        <v>0</v>
      </c>
      <c r="X203" s="20" t="str">
        <f>IF(L203="","",VLOOKUP(L203,Bewertungsoptionen!$A$56:$B$57,2,FALSE))</f>
        <v/>
      </c>
      <c r="Y203" s="20" t="str">
        <f>IF(M203="","",VLOOKUP(M203,Bewertungsoptionen!$A$61:$B$64,2,FALSE))</f>
        <v/>
      </c>
      <c r="Z203" s="20" t="str">
        <f>IF(N203="","",VLOOKUP(N203,Bewertungsoptionen!$A$68:$B$71,2,FALSE))</f>
        <v/>
      </c>
      <c r="AA203" s="21">
        <f t="shared" si="15"/>
        <v>0</v>
      </c>
    </row>
    <row r="204" spans="1:27" s="16" customFormat="1" thickTop="1" thickBot="1" x14ac:dyDescent="0.3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Bewertungsoptionen!$A$4:$A$7</xm:f>
          </x14:formula1>
          <xm:sqref>B4:B203</xm:sqref>
        </x14:dataValidation>
        <x14:dataValidation type="list" allowBlank="1" showInputMessage="1" showErrorMessage="1">
          <x14:formula1>
            <xm:f>Bewertungsoptionen!$A$13:$A$22</xm:f>
          </x14:formula1>
          <xm:sqref>E4:E203</xm:sqref>
        </x14:dataValidation>
        <x14:dataValidation type="list" allowBlank="1" showInputMessage="1" showErrorMessage="1">
          <x14:formula1>
            <xm:f>Bewertungsoptionen!$A$26:$A$30</xm:f>
          </x14:formula1>
          <xm:sqref>F4:F203</xm:sqref>
        </x14:dataValidation>
        <x14:dataValidation type="list" allowBlank="1" showInputMessage="1" showErrorMessage="1">
          <x14:formula1>
            <xm:f>Bewertungsoptionen!$A$36:$A$38</xm:f>
          </x14:formula1>
          <xm:sqref>H4:H203</xm:sqref>
        </x14:dataValidation>
        <x14:dataValidation type="list" allowBlank="1" showInputMessage="1" showErrorMessage="1">
          <x14:formula1>
            <xm:f>Bewertungsoptionen!$A$42:$A$44</xm:f>
          </x14:formula1>
          <xm:sqref>I4:I203</xm:sqref>
        </x14:dataValidation>
        <x14:dataValidation type="list" allowBlank="1" showInputMessage="1" showErrorMessage="1">
          <x14:formula1>
            <xm:f>Bewertungsoptionen!$A$48:$A$50</xm:f>
          </x14:formula1>
          <xm:sqref>J4:J203</xm:sqref>
        </x14:dataValidation>
        <x14:dataValidation type="list" allowBlank="1" showInputMessage="1" showErrorMessage="1">
          <x14:formula1>
            <xm:f>Bewertungsoptionen!$A$56:$A$57</xm:f>
          </x14:formula1>
          <xm:sqref>L4:L203</xm:sqref>
        </x14:dataValidation>
        <x14:dataValidation type="list" allowBlank="1" showInputMessage="1" showErrorMessage="1">
          <x14:formula1>
            <xm:f>Bewertungsoptionen!$A$61:$A$64</xm:f>
          </x14:formula1>
          <xm:sqref>M4:M203</xm:sqref>
        </x14:dataValidation>
        <x14:dataValidation type="list" allowBlank="1" showInputMessage="1" showErrorMessage="1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 x14ac:dyDescent="0.5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 x14ac:dyDescent="0.3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 x14ac:dyDescent="0.3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 x14ac:dyDescent="0.3">
      <c r="A4" s="16" t="s">
        <v>2</v>
      </c>
      <c r="B4" s="25">
        <f>COUNTIF(Gebäudeliste!$P$4:$P$203,"Ö")</f>
        <v>6</v>
      </c>
      <c r="C4" s="16"/>
      <c r="D4" s="23">
        <f>SUMIF(Gebäudeliste!$P$4:$P$203,"Ö",Gebäudeliste!$S$4:$S$203)</f>
        <v>45</v>
      </c>
      <c r="E4" s="23">
        <f>SUMIF(Gebäudeliste!$P$4:$P$203,"Ö",Gebäudeliste!$W$4:$W$203)</f>
        <v>14</v>
      </c>
      <c r="F4" s="23">
        <f>SUM(D4:E4)</f>
        <v>59</v>
      </c>
      <c r="G4" s="16"/>
      <c r="H4" s="2">
        <f>B4*Bewertungsoptionen!$B$53</f>
        <v>42</v>
      </c>
      <c r="I4" s="2">
        <f>SUMIF(Gebäudeliste!$P$4:$P$203,"Ö",Gebäudeliste!$AA$4:$AA$203)</f>
        <v>22</v>
      </c>
      <c r="J4" s="32">
        <f>IF(H4=0,0,I4/H4)</f>
        <v>0.52380952380952384</v>
      </c>
      <c r="K4" s="16"/>
      <c r="L4" s="15"/>
    </row>
    <row r="5" spans="1:12" ht="16.5" thickTop="1" thickBot="1" x14ac:dyDescent="0.3">
      <c r="A5" s="16" t="s">
        <v>1</v>
      </c>
      <c r="B5" s="25">
        <f>COUNTIF(Gebäudeliste!$P$4:$P$203,"G")</f>
        <v>9</v>
      </c>
      <c r="C5" s="16"/>
      <c r="D5" s="23">
        <f>SUMIF(Gebäudeliste!$P$4:$P$203,"G",Gebäudeliste!$S$4:$S$203)</f>
        <v>32</v>
      </c>
      <c r="E5" s="23">
        <f>SUMIF(Gebäudeliste!$P$4:$P$203,"G",Gebäudeliste!$W$4:$W$203)</f>
        <v>7</v>
      </c>
      <c r="F5" s="23">
        <f t="shared" ref="F5:F6" si="0">SUM(D5:E5)</f>
        <v>39</v>
      </c>
      <c r="G5" s="16"/>
      <c r="H5" s="2">
        <f>B5*Bewertungsoptionen!$B$53</f>
        <v>63</v>
      </c>
      <c r="I5" s="2">
        <f>SUMIF(Gebäudeliste!$P$4:$P$203,"G",Gebäudeliste!$AA$4:$AA$203)</f>
        <v>30</v>
      </c>
      <c r="J5" s="32">
        <f>IF(H5=0,0,I5/H5)</f>
        <v>0.47619047619047616</v>
      </c>
      <c r="K5" s="16"/>
    </row>
    <row r="6" spans="1:12" ht="16.5" thickTop="1" thickBot="1" x14ac:dyDescent="0.3">
      <c r="A6" s="16" t="s">
        <v>3</v>
      </c>
      <c r="B6" s="25">
        <f>COUNTIF(Gebäudeliste!$P$4:$P$203,"W")</f>
        <v>16</v>
      </c>
      <c r="C6" s="16"/>
      <c r="D6" s="23">
        <f>SUMIF(Gebäudeliste!$P$4:$P$203,"W",Gebäudeliste!$S$4:$S$203)</f>
        <v>72</v>
      </c>
      <c r="E6" s="23">
        <f>SUMIF(Gebäudeliste!$P$4:$P$203,"W",Gebäudeliste!$W$4:$W$203)</f>
        <v>12</v>
      </c>
      <c r="F6" s="23">
        <f t="shared" si="0"/>
        <v>84</v>
      </c>
      <c r="G6" s="16"/>
      <c r="H6" s="2">
        <f>B6*Bewertungsoptionen!$B$53</f>
        <v>112</v>
      </c>
      <c r="I6" s="2">
        <f>SUMIF(Gebäudeliste!$P$4:$P$203,"W",Gebäudeliste!$AA$4:$AA$203)</f>
        <v>54</v>
      </c>
      <c r="J6" s="32">
        <f>IF(H6=0,0,I6/H6)</f>
        <v>0.48214285714285715</v>
      </c>
      <c r="K6" s="16"/>
    </row>
    <row r="7" spans="1:12" ht="16.5" thickTop="1" thickBot="1" x14ac:dyDescent="0.3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23</v>
      </c>
      <c r="J7" s="24" t="s">
        <v>47</v>
      </c>
      <c r="K7" s="16"/>
    </row>
    <row r="8" spans="1:12" ht="16.5" thickTop="1" thickBot="1" x14ac:dyDescent="0.3">
      <c r="A8" s="16" t="s">
        <v>61</v>
      </c>
      <c r="B8" s="25">
        <f>SUM(B4:B6)</f>
        <v>31</v>
      </c>
      <c r="C8" s="16"/>
      <c r="D8" s="23">
        <f>SUM(D4:D6)</f>
        <v>149</v>
      </c>
      <c r="E8" s="23">
        <f>SUM(E4:E6)</f>
        <v>33</v>
      </c>
      <c r="F8" s="25">
        <f>SUM(D8:E8)</f>
        <v>182</v>
      </c>
      <c r="G8" s="16"/>
      <c r="H8" s="2">
        <f>SUM(H4:H6)</f>
        <v>217</v>
      </c>
      <c r="I8" s="2">
        <f>SUM(I4:I7)</f>
        <v>129</v>
      </c>
      <c r="J8" s="33">
        <f>IF(H8=0,0,IF(H8&gt;=I8,I8/H8,1))</f>
        <v>0.59447004608294929</v>
      </c>
      <c r="K8" s="16"/>
    </row>
    <row r="9" spans="1:12" ht="16.5" thickTop="1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 x14ac:dyDescent="0.25">
      <c r="A10" s="15"/>
      <c r="B10" s="15"/>
      <c r="D10" s="15"/>
      <c r="E10" s="15"/>
    </row>
    <row r="11" spans="1:12" x14ac:dyDescent="0.25">
      <c r="A11" s="15"/>
      <c r="B11" s="15"/>
      <c r="D11" s="15"/>
      <c r="E11" s="15"/>
    </row>
    <row r="12" spans="1:12" x14ac:dyDescent="0.25">
      <c r="A12" s="15"/>
      <c r="B12" s="15"/>
      <c r="D12" s="15"/>
      <c r="E12" s="15"/>
    </row>
    <row r="13" spans="1:12" x14ac:dyDescent="0.25">
      <c r="A13" s="15"/>
      <c r="B13" s="15"/>
      <c r="D13" s="15"/>
      <c r="E13" s="15"/>
    </row>
    <row r="14" spans="1:12" x14ac:dyDescent="0.25">
      <c r="A14" s="15"/>
      <c r="B14" s="15"/>
      <c r="D14" s="15"/>
      <c r="E14" s="15"/>
    </row>
    <row r="15" spans="1:12" x14ac:dyDescent="0.25">
      <c r="A15" s="15"/>
      <c r="B15" s="15"/>
      <c r="D15" s="15"/>
      <c r="E15" s="15"/>
    </row>
    <row r="16" spans="1:12" x14ac:dyDescent="0.25">
      <c r="A16" s="15"/>
      <c r="B16" s="15"/>
      <c r="D16" s="15"/>
      <c r="E16" s="15"/>
    </row>
    <row r="17" spans="1:5" x14ac:dyDescent="0.25">
      <c r="A17" s="15"/>
      <c r="B17" s="15"/>
      <c r="D17" s="15"/>
      <c r="E17" s="15"/>
    </row>
    <row r="18" spans="1:5" x14ac:dyDescent="0.25">
      <c r="A18" s="15"/>
      <c r="B18" s="15"/>
      <c r="D18" s="15"/>
      <c r="E18" s="15"/>
    </row>
    <row r="19" spans="1:5" x14ac:dyDescent="0.25">
      <c r="A19" s="15"/>
      <c r="B19" s="15"/>
      <c r="D19" s="15"/>
      <c r="E19" s="15"/>
    </row>
    <row r="20" spans="1:5" x14ac:dyDescent="0.25">
      <c r="A20" s="15"/>
      <c r="B20" s="15"/>
      <c r="D20" s="15"/>
      <c r="E20" s="15"/>
    </row>
    <row r="21" spans="1:5" x14ac:dyDescent="0.25">
      <c r="A21" s="15"/>
      <c r="B21" s="15"/>
      <c r="D21" s="15"/>
      <c r="E21" s="15"/>
    </row>
    <row r="22" spans="1:5" x14ac:dyDescent="0.25">
      <c r="A22" s="15"/>
      <c r="B22" s="15"/>
      <c r="D22" s="15"/>
      <c r="E22" s="15"/>
    </row>
    <row r="23" spans="1:5" x14ac:dyDescent="0.25">
      <c r="A23" s="15"/>
      <c r="B23" s="15"/>
      <c r="D23" s="15"/>
      <c r="E23" s="15"/>
    </row>
    <row r="24" spans="1:5" x14ac:dyDescent="0.25">
      <c r="A24" s="15"/>
      <c r="B24" s="15"/>
      <c r="D24" s="15"/>
      <c r="E24" s="15"/>
    </row>
    <row r="25" spans="1:5" x14ac:dyDescent="0.2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13" workbookViewId="0">
      <selection activeCell="E32" sqref="E32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 x14ac:dyDescent="0.5">
      <c r="C1" s="26" t="str">
        <f>IF('Allgemeine Daten'!B8="","",'Allgemeine Daten'!B8)</f>
        <v>Reichenberg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 x14ac:dyDescent="0.3">
      <c r="C2" s="16"/>
      <c r="D2" s="16" t="s">
        <v>83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 x14ac:dyDescent="0.3">
      <c r="C3" s="16"/>
      <c r="D3" s="16" t="s">
        <v>2</v>
      </c>
      <c r="E3" s="16" t="s">
        <v>1</v>
      </c>
      <c r="F3" s="16" t="s">
        <v>82</v>
      </c>
      <c r="G3" s="16" t="s">
        <v>61</v>
      </c>
      <c r="H3" s="16"/>
      <c r="I3" s="16" t="s">
        <v>88</v>
      </c>
      <c r="J3" s="16" t="s">
        <v>84</v>
      </c>
      <c r="K3" s="16"/>
    </row>
    <row r="4" spans="1:18" s="15" customFormat="1" ht="16.5" thickTop="1" thickBot="1" x14ac:dyDescent="0.3">
      <c r="C4" s="16"/>
      <c r="D4" s="34">
        <f>Auswertung!B4</f>
        <v>6</v>
      </c>
      <c r="E4" s="34">
        <f>Auswertung!B5</f>
        <v>9</v>
      </c>
      <c r="F4" s="34">
        <f>Auswertung!B6</f>
        <v>16</v>
      </c>
      <c r="G4" s="34">
        <f>Auswertung!B8</f>
        <v>31</v>
      </c>
      <c r="H4" s="16"/>
      <c r="I4" s="34">
        <f>Auswertung!F8</f>
        <v>182</v>
      </c>
      <c r="J4" s="37">
        <f>Auswertung!J8</f>
        <v>0.59447004608294929</v>
      </c>
      <c r="K4" s="16"/>
    </row>
    <row r="5" spans="1:18" s="15" customFormat="1" ht="16.5" thickTop="1" thickBot="1" x14ac:dyDescent="0.3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 x14ac:dyDescent="0.25"/>
    <row r="7" spans="1:18" s="15" customFormat="1" ht="15.75" thickBot="1" x14ac:dyDescent="0.3"/>
    <row r="8" spans="1:18" s="27" customFormat="1" ht="30" thickTop="1" thickBot="1" x14ac:dyDescent="0.5">
      <c r="A8" s="26" t="s">
        <v>119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 x14ac:dyDescent="0.3">
      <c r="A9" s="16"/>
      <c r="B9" s="16"/>
      <c r="C9" s="16"/>
      <c r="D9" s="16" t="s">
        <v>83</v>
      </c>
      <c r="E9" s="16"/>
      <c r="F9" s="16"/>
      <c r="G9" s="16"/>
      <c r="H9" s="16"/>
      <c r="I9" s="16"/>
      <c r="J9" s="16"/>
      <c r="K9" s="16"/>
      <c r="L9" s="16" t="s">
        <v>85</v>
      </c>
      <c r="M9" s="16"/>
      <c r="N9" s="16"/>
      <c r="O9" s="16"/>
      <c r="P9" s="16"/>
      <c r="R9" s="15"/>
    </row>
    <row r="10" spans="1:18" ht="16.5" thickTop="1" thickBot="1" x14ac:dyDescent="0.3">
      <c r="A10" s="16" t="s">
        <v>76</v>
      </c>
      <c r="B10" s="16" t="s">
        <v>77</v>
      </c>
      <c r="C10" s="16"/>
      <c r="D10" s="16" t="s">
        <v>2</v>
      </c>
      <c r="E10" s="16" t="s">
        <v>1</v>
      </c>
      <c r="F10" s="16" t="s">
        <v>82</v>
      </c>
      <c r="G10" s="16" t="s">
        <v>61</v>
      </c>
      <c r="H10" s="16"/>
      <c r="I10" s="16" t="s">
        <v>88</v>
      </c>
      <c r="J10" s="16" t="s">
        <v>84</v>
      </c>
      <c r="K10" s="16"/>
      <c r="L10" s="16" t="s">
        <v>86</v>
      </c>
      <c r="M10" s="16" t="s">
        <v>116</v>
      </c>
      <c r="N10" s="16" t="s">
        <v>87</v>
      </c>
      <c r="O10" s="16" t="s">
        <v>89</v>
      </c>
      <c r="P10" s="16"/>
      <c r="R10" s="15"/>
    </row>
    <row r="11" spans="1:18" ht="16.5" thickTop="1" thickBot="1" x14ac:dyDescent="0.3">
      <c r="A11" s="30">
        <v>1</v>
      </c>
      <c r="B11" s="2" t="s">
        <v>78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743.08755760368661</v>
      </c>
      <c r="N11" s="40">
        <f>IF('Allgemeine Daten'!$B$21="",0,VLOOKUP('Allgemeine Daten'!$B$21,Bewertungsoptionen!$A$77:$B$82,2,FALSE)*L11)</f>
        <v>0</v>
      </c>
      <c r="O11" s="41">
        <f>L11-M11-N11</f>
        <v>1756.9124423963135</v>
      </c>
      <c r="P11" s="16"/>
    </row>
    <row r="12" spans="1:18" ht="16.5" thickTop="1" thickBot="1" x14ac:dyDescent="0.3">
      <c r="A12" s="30">
        <v>2</v>
      </c>
      <c r="B12" s="2" t="s">
        <v>79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1783.4101382488479</v>
      </c>
      <c r="N12" s="40">
        <f>IF('Allgemeine Daten'!$B$21="",0,VLOOKUP('Allgemeine Daten'!$B$21,Bewertungsoptionen!$A$77:$B$82,2,FALSE)*L12)</f>
        <v>0</v>
      </c>
      <c r="O12" s="41">
        <f t="shared" ref="O12:O15" si="1">L12-M12-N12</f>
        <v>4216.5898617511521</v>
      </c>
      <c r="P12" s="16"/>
    </row>
    <row r="13" spans="1:18" ht="16.5" thickTop="1" thickBot="1" x14ac:dyDescent="0.3">
      <c r="A13" s="30">
        <v>3</v>
      </c>
      <c r="B13" s="2" t="s">
        <v>80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3566.8202764976959</v>
      </c>
      <c r="N13" s="40">
        <f>IF('Allgemeine Daten'!$B$21="",0,VLOOKUP('Allgemeine Daten'!$B$21,Bewertungsoptionen!$A$77:$B$82,2,FALSE)*L13)</f>
        <v>0</v>
      </c>
      <c r="O13" s="41">
        <f t="shared" si="1"/>
        <v>8433.1797235023041</v>
      </c>
      <c r="P13" s="16"/>
    </row>
    <row r="14" spans="1:18" ht="16.5" thickTop="1" thickBot="1" x14ac:dyDescent="0.3">
      <c r="A14" s="30">
        <v>4</v>
      </c>
      <c r="B14" s="2" t="s">
        <v>81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7430.8755760368658</v>
      </c>
      <c r="N14" s="40">
        <f>IF('Allgemeine Daten'!$B$21="",0,VLOOKUP('Allgemeine Daten'!$B$21,Bewertungsoptionen!$A$77:$B$82,2,FALSE)*L14)</f>
        <v>0</v>
      </c>
      <c r="O14" s="41">
        <f t="shared" si="1"/>
        <v>17569.124423963134</v>
      </c>
      <c r="P14" s="16"/>
    </row>
    <row r="15" spans="1:18" ht="16.5" thickTop="1" thickBot="1" x14ac:dyDescent="0.3">
      <c r="A15" s="30">
        <v>5</v>
      </c>
      <c r="B15" s="2" t="s">
        <v>118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11889.400921658986</v>
      </c>
      <c r="N15" s="40">
        <f>IF('Allgemeine Daten'!$B$21="",0,VLOOKUP('Allgemeine Daten'!$B$21,Bewertungsoptionen!$A$77:$B$82,2,FALSE)*L15)</f>
        <v>0</v>
      </c>
      <c r="O15" s="41">
        <f t="shared" si="1"/>
        <v>28110.599078341016</v>
      </c>
      <c r="P15" s="16"/>
    </row>
    <row r="16" spans="1:18" ht="16.5" thickTop="1" thickBot="1" x14ac:dyDescent="0.3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 x14ac:dyDescent="0.25"/>
    <row r="18" spans="1:16" ht="15.75" thickBot="1" x14ac:dyDescent="0.3">
      <c r="A18" s="6"/>
      <c r="C18" s="15"/>
    </row>
    <row r="19" spans="1:16" s="27" customFormat="1" ht="30" thickTop="1" thickBot="1" x14ac:dyDescent="0.5">
      <c r="A19" s="29" t="s">
        <v>120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 x14ac:dyDescent="0.3">
      <c r="A20" s="3"/>
      <c r="B20" s="16"/>
      <c r="C20" s="16"/>
      <c r="D20" s="16" t="s">
        <v>83</v>
      </c>
      <c r="E20" s="16"/>
      <c r="F20" s="16"/>
      <c r="G20" s="16"/>
      <c r="H20" s="16"/>
      <c r="I20" s="16"/>
      <c r="J20" s="16"/>
      <c r="K20" s="16"/>
      <c r="L20" s="16" t="s">
        <v>85</v>
      </c>
      <c r="M20" s="16"/>
      <c r="N20" s="16"/>
      <c r="O20" s="16"/>
      <c r="P20" s="16"/>
    </row>
    <row r="21" spans="1:16" ht="16.5" thickTop="1" thickBot="1" x14ac:dyDescent="0.3">
      <c r="A21" s="3" t="s">
        <v>76</v>
      </c>
      <c r="B21" s="16" t="s">
        <v>77</v>
      </c>
      <c r="C21" s="16"/>
      <c r="D21" s="16" t="s">
        <v>2</v>
      </c>
      <c r="E21" s="16" t="s">
        <v>1</v>
      </c>
      <c r="F21" s="16" t="s">
        <v>82</v>
      </c>
      <c r="G21" s="16" t="s">
        <v>61</v>
      </c>
      <c r="H21" s="16"/>
      <c r="I21" s="16"/>
      <c r="J21" s="16"/>
      <c r="K21" s="16"/>
      <c r="L21" s="16" t="s">
        <v>86</v>
      </c>
      <c r="M21" s="16"/>
      <c r="N21" s="16"/>
      <c r="O21" s="16" t="s">
        <v>89</v>
      </c>
      <c r="P21" s="16"/>
    </row>
    <row r="22" spans="1:16" ht="16.5" thickTop="1" thickBot="1" x14ac:dyDescent="0.3">
      <c r="A22" s="30">
        <v>1</v>
      </c>
      <c r="B22" s="2" t="s">
        <v>78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102</v>
      </c>
      <c r="J22" s="36" t="s">
        <v>106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 x14ac:dyDescent="0.3">
      <c r="A23" s="30">
        <v>2</v>
      </c>
      <c r="B23" s="2" t="s">
        <v>79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103</v>
      </c>
      <c r="J23" s="36" t="s">
        <v>107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 x14ac:dyDescent="0.3">
      <c r="A24" s="30">
        <v>3</v>
      </c>
      <c r="B24" s="2" t="s">
        <v>80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104</v>
      </c>
      <c r="J24" s="36" t="s">
        <v>107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 x14ac:dyDescent="0.3">
      <c r="A25" s="30">
        <v>4</v>
      </c>
      <c r="B25" s="2" t="s">
        <v>81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105</v>
      </c>
      <c r="J25" s="36" t="s">
        <v>107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 x14ac:dyDescent="0.25">
      <c r="C27" s="18"/>
      <c r="H27" s="18"/>
      <c r="K27" s="18"/>
      <c r="P27" s="18"/>
    </row>
    <row r="28" spans="1:16" x14ac:dyDescent="0.25">
      <c r="C28" s="18"/>
      <c r="H28" s="18"/>
      <c r="I28" s="15"/>
      <c r="K28" s="18"/>
      <c r="P28" s="18"/>
    </row>
    <row r="29" spans="1:16" x14ac:dyDescent="0.25">
      <c r="C29" s="19"/>
      <c r="H29" s="19"/>
      <c r="I29" s="15"/>
      <c r="K29" s="19"/>
      <c r="P29" s="19"/>
    </row>
    <row r="30" spans="1:16" x14ac:dyDescent="0.25">
      <c r="C30" s="19"/>
      <c r="H30" s="19"/>
      <c r="K30" s="19"/>
      <c r="P30" s="19"/>
    </row>
    <row r="31" spans="1:16" ht="28.5" x14ac:dyDescent="0.45">
      <c r="N31" s="27"/>
    </row>
    <row r="35" spans="14:14" x14ac:dyDescent="0.25">
      <c r="N35" s="19"/>
    </row>
    <row r="38" spans="14:14" x14ac:dyDescent="0.25">
      <c r="N38" s="15"/>
    </row>
    <row r="39" spans="14:14" x14ac:dyDescent="0.25">
      <c r="N39" s="15"/>
    </row>
  </sheetData>
  <conditionalFormatting sqref="D22:G25">
    <cfRule type="expression" dxfId="5" priority="7">
      <formula>D$4&gt;=D22*1.2</formula>
    </cfRule>
    <cfRule type="expression" dxfId="4" priority="8">
      <formula>D$4&gt;=D22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3">
      <formula>I$4&gt;=I11*1.2</formula>
    </cfRule>
    <cfRule type="expression" dxfId="0" priority="4">
      <formula>I$4&gt;=I11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2" customFormat="1" ht="16.5" thickTop="1" thickBot="1" x14ac:dyDescent="0.3">
      <c r="A3" s="12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8" spans="1:2" s="11" customFormat="1" x14ac:dyDescent="0.25">
      <c r="B8" s="10"/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4" t="s">
        <v>15</v>
      </c>
      <c r="B12" s="4"/>
    </row>
    <row r="13" spans="1:2" ht="15.75" thickTop="1" x14ac:dyDescent="0.25">
      <c r="A13" s="2" t="s">
        <v>92</v>
      </c>
      <c r="B13" s="9">
        <v>1</v>
      </c>
    </row>
    <row r="14" spans="1:2" x14ac:dyDescent="0.25">
      <c r="A14" s="2" t="s">
        <v>93</v>
      </c>
      <c r="B14" s="9">
        <v>2</v>
      </c>
    </row>
    <row r="15" spans="1:2" x14ac:dyDescent="0.25">
      <c r="A15" s="2" t="s">
        <v>94</v>
      </c>
      <c r="B15" s="9">
        <v>3</v>
      </c>
    </row>
    <row r="16" spans="1:2" x14ac:dyDescent="0.25">
      <c r="A16" s="2" t="s">
        <v>95</v>
      </c>
      <c r="B16" s="9">
        <v>4</v>
      </c>
    </row>
    <row r="17" spans="1:2" x14ac:dyDescent="0.25">
      <c r="A17" s="2" t="s">
        <v>96</v>
      </c>
      <c r="B17" s="9">
        <v>5</v>
      </c>
    </row>
    <row r="18" spans="1:2" s="11" customFormat="1" x14ac:dyDescent="0.25">
      <c r="A18" s="2" t="s">
        <v>97</v>
      </c>
      <c r="B18" s="9">
        <v>6</v>
      </c>
    </row>
    <row r="19" spans="1:2" s="15" customFormat="1" x14ac:dyDescent="0.25">
      <c r="A19" s="2" t="s">
        <v>98</v>
      </c>
      <c r="B19" s="9">
        <v>7</v>
      </c>
    </row>
    <row r="20" spans="1:2" s="15" customFormat="1" x14ac:dyDescent="0.25">
      <c r="A20" s="2" t="s">
        <v>99</v>
      </c>
      <c r="B20" s="9">
        <v>8</v>
      </c>
    </row>
    <row r="21" spans="1:2" s="15" customFormat="1" x14ac:dyDescent="0.25">
      <c r="A21" s="2" t="s">
        <v>101</v>
      </c>
      <c r="B21" s="9">
        <v>9</v>
      </c>
    </row>
    <row r="22" spans="1:2" s="15" customFormat="1" x14ac:dyDescent="0.25">
      <c r="A22" s="2" t="s">
        <v>100</v>
      </c>
      <c r="B22" s="9">
        <v>10</v>
      </c>
    </row>
    <row r="24" spans="1:2" s="15" customFormat="1" ht="15.75" thickBot="1" x14ac:dyDescent="0.3">
      <c r="B24" s="10"/>
    </row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1" spans="1:2" s="11" customFormat="1" x14ac:dyDescent="0.25">
      <c r="B31" s="10"/>
    </row>
    <row r="33" spans="1:2" s="7" customFormat="1" ht="24.75" thickTop="1" thickBot="1" x14ac:dyDescent="0.4">
      <c r="A33" s="7" t="s">
        <v>22</v>
      </c>
      <c r="B33" s="8"/>
    </row>
    <row r="35" spans="1:2" s="12" customFormat="1" ht="16.5" thickTop="1" thickBot="1" x14ac:dyDescent="0.3">
      <c r="A35" s="12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>
      <c r="A40" s="11"/>
    </row>
    <row r="41" spans="1:2" s="12" customFormat="1" ht="16.5" thickTop="1" thickBot="1" x14ac:dyDescent="0.3">
      <c r="A41" s="12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>
      <c r="A46" s="11"/>
    </row>
    <row r="47" spans="1:2" s="12" customFormat="1" ht="16.5" thickTop="1" thickBot="1" x14ac:dyDescent="0.3">
      <c r="A47" s="12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122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4" customFormat="1" ht="16.5" thickTop="1" thickBot="1" x14ac:dyDescent="0.3">
      <c r="A55" s="14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8" spans="1:2" x14ac:dyDescent="0.25">
      <c r="A58" s="13"/>
    </row>
    <row r="59" spans="1:2" ht="15.75" thickBot="1" x14ac:dyDescent="0.3">
      <c r="A59" s="13"/>
    </row>
    <row r="60" spans="1:2" s="14" customFormat="1" ht="16.5" thickTop="1" thickBot="1" x14ac:dyDescent="0.3">
      <c r="A60" s="16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5" spans="1:2" x14ac:dyDescent="0.25">
      <c r="A65" s="13"/>
    </row>
    <row r="66" spans="1:2" ht="15.75" thickBot="1" x14ac:dyDescent="0.3">
      <c r="A66" s="13"/>
    </row>
    <row r="67" spans="1:2" s="14" customFormat="1" ht="16.5" thickTop="1" thickBot="1" x14ac:dyDescent="0.3">
      <c r="A67" s="14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108</v>
      </c>
      <c r="B74" s="8"/>
    </row>
    <row r="75" spans="1:2" s="15" customFormat="1" ht="16.5" thickTop="1" thickBot="1" x14ac:dyDescent="0.3">
      <c r="B75" s="10"/>
    </row>
    <row r="76" spans="1:2" s="16" customFormat="1" ht="16.5" thickTop="1" thickBot="1" x14ac:dyDescent="0.3">
      <c r="A76" s="16" t="s">
        <v>91</v>
      </c>
      <c r="B76" s="4"/>
    </row>
    <row r="77" spans="1:2" s="15" customFormat="1" ht="15.75" thickTop="1" x14ac:dyDescent="0.25">
      <c r="A77" s="2" t="s">
        <v>109</v>
      </c>
      <c r="B77" s="39">
        <v>0.1</v>
      </c>
    </row>
    <row r="78" spans="1:2" s="15" customFormat="1" x14ac:dyDescent="0.25">
      <c r="A78" s="2" t="s">
        <v>110</v>
      </c>
      <c r="B78" s="39">
        <v>7.0000000000000007E-2</v>
      </c>
    </row>
    <row r="79" spans="1:2" s="15" customFormat="1" x14ac:dyDescent="0.25">
      <c r="A79" s="2" t="s">
        <v>111</v>
      </c>
      <c r="B79" s="39">
        <v>0.04</v>
      </c>
    </row>
    <row r="80" spans="1:2" x14ac:dyDescent="0.25">
      <c r="A80" s="2" t="s">
        <v>112</v>
      </c>
      <c r="B80" s="39">
        <v>0.02</v>
      </c>
    </row>
    <row r="81" spans="1:2" x14ac:dyDescent="0.25">
      <c r="A81" s="2" t="s">
        <v>113</v>
      </c>
      <c r="B81" s="39">
        <v>0.01</v>
      </c>
    </row>
    <row r="82" spans="1:2" x14ac:dyDescent="0.25">
      <c r="A82" s="2" t="s">
        <v>114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Lukas</cp:lastModifiedBy>
  <dcterms:created xsi:type="dcterms:W3CDTF">2020-01-21T10:45:17Z</dcterms:created>
  <dcterms:modified xsi:type="dcterms:W3CDTF">2020-05-08T23:10:41Z</dcterms:modified>
</cp:coreProperties>
</file>