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amo\OneDrive\Dokumente\"/>
    </mc:Choice>
  </mc:AlternateContent>
  <xr:revisionPtr revIDLastSave="0" documentId="8_{DE386B7D-22BC-49FB-B279-6DC7560EDE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91029"/>
</workbook>
</file>

<file path=xl/calcChain.xml><?xml version="1.0" encoding="utf-8"?>
<calcChain xmlns="http://schemas.openxmlformats.org/spreadsheetml/2006/main">
  <c r="P5" i="1" l="1"/>
  <c r="P6" i="1"/>
  <c r="Q6" i="1" s="1"/>
  <c r="P7" i="1"/>
  <c r="X7" i="1" s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P15" i="1"/>
  <c r="X15" i="1" s="1"/>
  <c r="P16" i="1"/>
  <c r="Q16" i="1" s="1"/>
  <c r="P17" i="1"/>
  <c r="P18" i="1"/>
  <c r="Q18" i="1" s="1"/>
  <c r="P19" i="1"/>
  <c r="X19" i="1" s="1"/>
  <c r="P20" i="1"/>
  <c r="Q20" i="1" s="1"/>
  <c r="P21" i="1"/>
  <c r="P22" i="1"/>
  <c r="Q22" i="1" s="1"/>
  <c r="P23" i="1"/>
  <c r="X23" i="1" s="1"/>
  <c r="P24" i="1"/>
  <c r="Q24" i="1" s="1"/>
  <c r="P25" i="1"/>
  <c r="X25" i="1" s="1"/>
  <c r="P26" i="1"/>
  <c r="Q26" i="1" s="1"/>
  <c r="P27" i="1"/>
  <c r="P28" i="1"/>
  <c r="Q28" i="1" s="1"/>
  <c r="P29" i="1"/>
  <c r="P30" i="1"/>
  <c r="Q30" i="1" s="1"/>
  <c r="P31" i="1"/>
  <c r="X31" i="1" s="1"/>
  <c r="P32" i="1"/>
  <c r="Q32" i="1" s="1"/>
  <c r="P33" i="1"/>
  <c r="P34" i="1"/>
  <c r="Q34" i="1" s="1"/>
  <c r="P35" i="1"/>
  <c r="P36" i="1"/>
  <c r="Q36" i="1" s="1"/>
  <c r="P37" i="1"/>
  <c r="P38" i="1"/>
  <c r="Q38" i="1" s="1"/>
  <c r="P39" i="1"/>
  <c r="P40" i="1"/>
  <c r="Q40" i="1" s="1"/>
  <c r="P41" i="1"/>
  <c r="P42" i="1"/>
  <c r="Q42" i="1" s="1"/>
  <c r="P43" i="1"/>
  <c r="P44" i="1"/>
  <c r="Q44" i="1" s="1"/>
  <c r="P45" i="1"/>
  <c r="P46" i="1"/>
  <c r="Q46" i="1" s="1"/>
  <c r="P47" i="1"/>
  <c r="P48" i="1"/>
  <c r="Q48" i="1" s="1"/>
  <c r="P49" i="1"/>
  <c r="X49" i="1" s="1"/>
  <c r="P50" i="1"/>
  <c r="Q50" i="1" s="1"/>
  <c r="P51" i="1"/>
  <c r="X51" i="1" s="1"/>
  <c r="P52" i="1"/>
  <c r="Q52" i="1" s="1"/>
  <c r="P53" i="1"/>
  <c r="P54" i="1"/>
  <c r="Q54" i="1" s="1"/>
  <c r="P55" i="1"/>
  <c r="V55" i="1" s="1"/>
  <c r="P56" i="1"/>
  <c r="Q56" i="1" s="1"/>
  <c r="P57" i="1"/>
  <c r="V57" i="1" s="1"/>
  <c r="P58" i="1"/>
  <c r="Q58" i="1" s="1"/>
  <c r="P59" i="1"/>
  <c r="P60" i="1"/>
  <c r="Q60" i="1" s="1"/>
  <c r="R60" i="1"/>
  <c r="T60" i="1"/>
  <c r="V60" i="1"/>
  <c r="X60" i="1"/>
  <c r="Z60" i="1"/>
  <c r="P61" i="1"/>
  <c r="X61" i="1"/>
  <c r="P62" i="1"/>
  <c r="Q62" i="1" s="1"/>
  <c r="R62" i="1"/>
  <c r="P63" i="1"/>
  <c r="X63" i="1" s="1"/>
  <c r="V63" i="1"/>
  <c r="P64" i="1"/>
  <c r="Q64" i="1" s="1"/>
  <c r="X64" i="1"/>
  <c r="P65" i="1"/>
  <c r="X65" i="1" s="1"/>
  <c r="P66" i="1"/>
  <c r="Q66" i="1" s="1"/>
  <c r="R66" i="1"/>
  <c r="T66" i="1"/>
  <c r="X66" i="1"/>
  <c r="P67" i="1"/>
  <c r="X67" i="1" s="1"/>
  <c r="V67" i="1"/>
  <c r="P68" i="1"/>
  <c r="Q68" i="1" s="1"/>
  <c r="P69" i="1"/>
  <c r="P70" i="1"/>
  <c r="Q70" i="1" s="1"/>
  <c r="R70" i="1"/>
  <c r="Z70" i="1"/>
  <c r="P71" i="1"/>
  <c r="P72" i="1"/>
  <c r="Q72" i="1" s="1"/>
  <c r="S72" i="1" s="1"/>
  <c r="R72" i="1"/>
  <c r="X72" i="1"/>
  <c r="Z72" i="1"/>
  <c r="P73" i="1"/>
  <c r="P74" i="1"/>
  <c r="Q74" i="1" s="1"/>
  <c r="R74" i="1"/>
  <c r="Z74" i="1"/>
  <c r="P75" i="1"/>
  <c r="P76" i="1"/>
  <c r="Q76" i="1" s="1"/>
  <c r="X76" i="1"/>
  <c r="Z76" i="1"/>
  <c r="P77" i="1"/>
  <c r="P78" i="1"/>
  <c r="X78" i="1" s="1"/>
  <c r="T78" i="1"/>
  <c r="P79" i="1"/>
  <c r="V79" i="1" s="1"/>
  <c r="T79" i="1"/>
  <c r="P80" i="1"/>
  <c r="R80" i="1"/>
  <c r="T80" i="1"/>
  <c r="X80" i="1"/>
  <c r="Z80" i="1"/>
  <c r="P81" i="1"/>
  <c r="T81" i="1" s="1"/>
  <c r="P82" i="1"/>
  <c r="Z82" i="1" s="1"/>
  <c r="T82" i="1"/>
  <c r="P83" i="1"/>
  <c r="X83" i="1" s="1"/>
  <c r="P84" i="1"/>
  <c r="T84" i="1" s="1"/>
  <c r="X84" i="1"/>
  <c r="Z84" i="1"/>
  <c r="P85" i="1"/>
  <c r="V85" i="1" s="1"/>
  <c r="P86" i="1"/>
  <c r="T86" i="1" s="1"/>
  <c r="P87" i="1"/>
  <c r="T87" i="1"/>
  <c r="V87" i="1"/>
  <c r="X87" i="1"/>
  <c r="P88" i="1"/>
  <c r="R88" i="1" s="1"/>
  <c r="T88" i="1"/>
  <c r="P89" i="1"/>
  <c r="Z89" i="1" s="1"/>
  <c r="T89" i="1"/>
  <c r="P90" i="1"/>
  <c r="Z90" i="1" s="1"/>
  <c r="T90" i="1"/>
  <c r="P91" i="1"/>
  <c r="X91" i="1" s="1"/>
  <c r="R91" i="1"/>
  <c r="P92" i="1"/>
  <c r="P93" i="1"/>
  <c r="Z93" i="1" s="1"/>
  <c r="T93" i="1"/>
  <c r="P94" i="1"/>
  <c r="Z94" i="1" s="1"/>
  <c r="P95" i="1"/>
  <c r="R95" i="1"/>
  <c r="X95" i="1"/>
  <c r="P96" i="1"/>
  <c r="P97" i="1"/>
  <c r="Z97" i="1" s="1"/>
  <c r="P98" i="1"/>
  <c r="Z98" i="1" s="1"/>
  <c r="T98" i="1"/>
  <c r="V98" i="1"/>
  <c r="P99" i="1"/>
  <c r="R99" i="1" s="1"/>
  <c r="P100" i="1"/>
  <c r="T100" i="1" s="1"/>
  <c r="P101" i="1"/>
  <c r="Z101" i="1" s="1"/>
  <c r="P102" i="1"/>
  <c r="Z102" i="1" s="1"/>
  <c r="T102" i="1"/>
  <c r="V102" i="1"/>
  <c r="X102" i="1"/>
  <c r="P103" i="1"/>
  <c r="X103" i="1" s="1"/>
  <c r="R103" i="1"/>
  <c r="P104" i="1"/>
  <c r="P105" i="1"/>
  <c r="Z105" i="1" s="1"/>
  <c r="P106" i="1"/>
  <c r="Z106" i="1" s="1"/>
  <c r="V106" i="1"/>
  <c r="X106" i="1"/>
  <c r="P107" i="1"/>
  <c r="Z107" i="1" s="1"/>
  <c r="P108" i="1"/>
  <c r="V108" i="1" s="1"/>
  <c r="P109" i="1"/>
  <c r="Z109" i="1" s="1"/>
  <c r="T109" i="1"/>
  <c r="P110" i="1"/>
  <c r="Z110" i="1" s="1"/>
  <c r="X110" i="1"/>
  <c r="P111" i="1"/>
  <c r="X111" i="1" s="1"/>
  <c r="R111" i="1"/>
  <c r="P112" i="1"/>
  <c r="T112" i="1" s="1"/>
  <c r="P113" i="1"/>
  <c r="Z113" i="1" s="1"/>
  <c r="T113" i="1"/>
  <c r="P114" i="1"/>
  <c r="Z114" i="1" s="1"/>
  <c r="P115" i="1"/>
  <c r="Z115" i="1" s="1"/>
  <c r="R115" i="1"/>
  <c r="X115" i="1"/>
  <c r="P116" i="1"/>
  <c r="R116" i="1" s="1"/>
  <c r="P117" i="1"/>
  <c r="Z117" i="1" s="1"/>
  <c r="T117" i="1"/>
  <c r="P118" i="1"/>
  <c r="Z118" i="1" s="1"/>
  <c r="T118" i="1"/>
  <c r="P119" i="1"/>
  <c r="R119" i="1"/>
  <c r="X119" i="1"/>
  <c r="Z119" i="1"/>
  <c r="P120" i="1"/>
  <c r="P121" i="1"/>
  <c r="Z121" i="1" s="1"/>
  <c r="P122" i="1"/>
  <c r="Z122" i="1" s="1"/>
  <c r="T122" i="1"/>
  <c r="V122" i="1"/>
  <c r="X122" i="1"/>
  <c r="P123" i="1"/>
  <c r="R123" i="1" s="1"/>
  <c r="X123" i="1"/>
  <c r="Z123" i="1"/>
  <c r="P124" i="1"/>
  <c r="X124" i="1" s="1"/>
  <c r="P125" i="1"/>
  <c r="Z125" i="1" s="1"/>
  <c r="T125" i="1"/>
  <c r="P126" i="1"/>
  <c r="Z126" i="1" s="1"/>
  <c r="T126" i="1"/>
  <c r="V126" i="1"/>
  <c r="X126" i="1"/>
  <c r="P127" i="1"/>
  <c r="R127" i="1" s="1"/>
  <c r="Z127" i="1"/>
  <c r="P128" i="1"/>
  <c r="P129" i="1"/>
  <c r="Z129" i="1" s="1"/>
  <c r="P130" i="1"/>
  <c r="Z130" i="1" s="1"/>
  <c r="P131" i="1"/>
  <c r="R131" i="1" s="1"/>
  <c r="P132" i="1"/>
  <c r="X132" i="1" s="1"/>
  <c r="P133" i="1"/>
  <c r="Z133" i="1" s="1"/>
  <c r="T133" i="1"/>
  <c r="P134" i="1"/>
  <c r="T134" i="1" s="1"/>
  <c r="R134" i="1"/>
  <c r="X134" i="1"/>
  <c r="Z134" i="1"/>
  <c r="P135" i="1"/>
  <c r="X135" i="1" s="1"/>
  <c r="Z135" i="1"/>
  <c r="P136" i="1"/>
  <c r="X136" i="1" s="1"/>
  <c r="T136" i="1"/>
  <c r="Z136" i="1"/>
  <c r="P137" i="1"/>
  <c r="Z137" i="1" s="1"/>
  <c r="T137" i="1"/>
  <c r="X137" i="1"/>
  <c r="P138" i="1"/>
  <c r="R138" i="1" s="1"/>
  <c r="P139" i="1"/>
  <c r="R139" i="1"/>
  <c r="V139" i="1"/>
  <c r="X139" i="1"/>
  <c r="Z139" i="1"/>
  <c r="P140" i="1"/>
  <c r="R140" i="1" s="1"/>
  <c r="P141" i="1"/>
  <c r="R141" i="1" s="1"/>
  <c r="P142" i="1"/>
  <c r="X142" i="1" s="1"/>
  <c r="R142" i="1"/>
  <c r="V142" i="1"/>
  <c r="P143" i="1"/>
  <c r="R143" i="1" s="1"/>
  <c r="P144" i="1"/>
  <c r="T144" i="1" s="1"/>
  <c r="P145" i="1"/>
  <c r="Z145" i="1" s="1"/>
  <c r="P146" i="1"/>
  <c r="Z146" i="1" s="1"/>
  <c r="R146" i="1"/>
  <c r="P147" i="1"/>
  <c r="X147" i="1" s="1"/>
  <c r="P148" i="1"/>
  <c r="X148" i="1" s="1"/>
  <c r="T148" i="1"/>
  <c r="P149" i="1"/>
  <c r="Z149" i="1" s="1"/>
  <c r="R149" i="1"/>
  <c r="T149" i="1"/>
  <c r="V149" i="1"/>
  <c r="X149" i="1"/>
  <c r="P150" i="1"/>
  <c r="R150" i="1"/>
  <c r="T150" i="1"/>
  <c r="V150" i="1"/>
  <c r="X150" i="1"/>
  <c r="Z150" i="1"/>
  <c r="P151" i="1"/>
  <c r="X151" i="1" s="1"/>
  <c r="T151" i="1"/>
  <c r="V151" i="1"/>
  <c r="Z151" i="1"/>
  <c r="P152" i="1"/>
  <c r="X152" i="1" s="1"/>
  <c r="Z152" i="1"/>
  <c r="P153" i="1"/>
  <c r="Z153" i="1" s="1"/>
  <c r="T153" i="1"/>
  <c r="P154" i="1"/>
  <c r="Z154" i="1" s="1"/>
  <c r="P155" i="1"/>
  <c r="V155" i="1" s="1"/>
  <c r="R155" i="1"/>
  <c r="P156" i="1"/>
  <c r="Z156" i="1" s="1"/>
  <c r="R156" i="1"/>
  <c r="X156" i="1"/>
  <c r="P157" i="1"/>
  <c r="R157" i="1" s="1"/>
  <c r="P158" i="1"/>
  <c r="R158" i="1" s="1"/>
  <c r="V158" i="1"/>
  <c r="X158" i="1"/>
  <c r="Z158" i="1"/>
  <c r="P159" i="1"/>
  <c r="R159" i="1" s="1"/>
  <c r="P160" i="1"/>
  <c r="R160" i="1" s="1"/>
  <c r="P161" i="1"/>
  <c r="R161" i="1"/>
  <c r="T161" i="1"/>
  <c r="X161" i="1"/>
  <c r="Z161" i="1"/>
  <c r="P162" i="1"/>
  <c r="Z162" i="1" s="1"/>
  <c r="V162" i="1"/>
  <c r="X162" i="1"/>
  <c r="P163" i="1"/>
  <c r="Z163" i="1" s="1"/>
  <c r="P164" i="1"/>
  <c r="T164" i="1"/>
  <c r="V164" i="1"/>
  <c r="X164" i="1"/>
  <c r="Z164" i="1"/>
  <c r="P165" i="1"/>
  <c r="R165" i="1" s="1"/>
  <c r="T165" i="1"/>
  <c r="V165" i="1"/>
  <c r="X165" i="1"/>
  <c r="Z165" i="1"/>
  <c r="P166" i="1"/>
  <c r="Z166" i="1" s="1"/>
  <c r="P167" i="1"/>
  <c r="X167" i="1" s="1"/>
  <c r="R167" i="1"/>
  <c r="Z167" i="1"/>
  <c r="P168" i="1"/>
  <c r="R168" i="1" s="1"/>
  <c r="P169" i="1"/>
  <c r="R169" i="1" s="1"/>
  <c r="X169" i="1"/>
  <c r="Z169" i="1"/>
  <c r="P170" i="1"/>
  <c r="Z170" i="1" s="1"/>
  <c r="P171" i="1"/>
  <c r="Z171" i="1" s="1"/>
  <c r="T171" i="1"/>
  <c r="V171" i="1"/>
  <c r="P172" i="1"/>
  <c r="T172" i="1" s="1"/>
  <c r="X172" i="1"/>
  <c r="Z172" i="1"/>
  <c r="P173" i="1"/>
  <c r="V173" i="1" s="1"/>
  <c r="P174" i="1"/>
  <c r="Z174" i="1" s="1"/>
  <c r="P175" i="1"/>
  <c r="X175" i="1" s="1"/>
  <c r="P176" i="1"/>
  <c r="V176" i="1" s="1"/>
  <c r="X176" i="1"/>
  <c r="P177" i="1"/>
  <c r="Q177" i="1" s="1"/>
  <c r="P178" i="1"/>
  <c r="V178" i="1" s="1"/>
  <c r="P179" i="1"/>
  <c r="Q179" i="1" s="1"/>
  <c r="V179" i="1"/>
  <c r="X179" i="1"/>
  <c r="Z179" i="1"/>
  <c r="P180" i="1"/>
  <c r="V180" i="1" s="1"/>
  <c r="P181" i="1"/>
  <c r="Q181" i="1" s="1"/>
  <c r="P182" i="1"/>
  <c r="V182" i="1" s="1"/>
  <c r="P183" i="1"/>
  <c r="Q183" i="1" s="1"/>
  <c r="T183" i="1"/>
  <c r="V183" i="1"/>
  <c r="Z183" i="1"/>
  <c r="P184" i="1"/>
  <c r="V184" i="1" s="1"/>
  <c r="P185" i="1"/>
  <c r="Q185" i="1" s="1"/>
  <c r="P186" i="1"/>
  <c r="V186" i="1" s="1"/>
  <c r="P187" i="1"/>
  <c r="Q187" i="1" s="1"/>
  <c r="T187" i="1"/>
  <c r="V187" i="1"/>
  <c r="Z187" i="1"/>
  <c r="P188" i="1"/>
  <c r="V188" i="1" s="1"/>
  <c r="P189" i="1"/>
  <c r="Q189" i="1" s="1"/>
  <c r="P190" i="1"/>
  <c r="V190" i="1" s="1"/>
  <c r="P191" i="1"/>
  <c r="Q191" i="1" s="1"/>
  <c r="R191" i="1"/>
  <c r="T191" i="1"/>
  <c r="V191" i="1"/>
  <c r="Z191" i="1"/>
  <c r="P192" i="1"/>
  <c r="V192" i="1" s="1"/>
  <c r="P193" i="1"/>
  <c r="Q193" i="1" s="1"/>
  <c r="T193" i="1"/>
  <c r="V193" i="1"/>
  <c r="Z193" i="1"/>
  <c r="P194" i="1"/>
  <c r="V194" i="1" s="1"/>
  <c r="P195" i="1"/>
  <c r="Q195" i="1" s="1"/>
  <c r="R195" i="1"/>
  <c r="T195" i="1"/>
  <c r="V195" i="1"/>
  <c r="Z195" i="1"/>
  <c r="P196" i="1"/>
  <c r="V196" i="1" s="1"/>
  <c r="P197" i="1"/>
  <c r="Q197" i="1" s="1"/>
  <c r="T197" i="1"/>
  <c r="V197" i="1"/>
  <c r="Z197" i="1"/>
  <c r="P198" i="1"/>
  <c r="V198" i="1" s="1"/>
  <c r="P199" i="1"/>
  <c r="Q199" i="1" s="1"/>
  <c r="R199" i="1"/>
  <c r="T199" i="1"/>
  <c r="V199" i="1"/>
  <c r="X199" i="1"/>
  <c r="Z199" i="1"/>
  <c r="P200" i="1"/>
  <c r="V200" i="1" s="1"/>
  <c r="P201" i="1"/>
  <c r="Q201" i="1" s="1"/>
  <c r="R201" i="1"/>
  <c r="T201" i="1"/>
  <c r="V201" i="1"/>
  <c r="Z201" i="1"/>
  <c r="P202" i="1"/>
  <c r="V202" i="1" s="1"/>
  <c r="P203" i="1"/>
  <c r="Q203" i="1" s="1"/>
  <c r="R203" i="1"/>
  <c r="T203" i="1"/>
  <c r="X203" i="1"/>
  <c r="B3" i="5"/>
  <c r="N12" i="7"/>
  <c r="N13" i="7"/>
  <c r="N14" i="7"/>
  <c r="N15" i="7"/>
  <c r="N11" i="7"/>
  <c r="X58" i="1" l="1"/>
  <c r="X55" i="1"/>
  <c r="Z54" i="1"/>
  <c r="X54" i="1"/>
  <c r="V54" i="1"/>
  <c r="T54" i="1"/>
  <c r="R54" i="1"/>
  <c r="S54" i="1" s="1"/>
  <c r="X52" i="1"/>
  <c r="R48" i="1"/>
  <c r="S48" i="1" s="1"/>
  <c r="X48" i="1"/>
  <c r="T48" i="1"/>
  <c r="Z46" i="1"/>
  <c r="V46" i="1"/>
  <c r="T46" i="1"/>
  <c r="R46" i="1"/>
  <c r="S46" i="1" s="1"/>
  <c r="Z44" i="1"/>
  <c r="X44" i="1"/>
  <c r="V44" i="1"/>
  <c r="T44" i="1"/>
  <c r="Z42" i="1"/>
  <c r="X42" i="1"/>
  <c r="R42" i="1"/>
  <c r="S42" i="1" s="1"/>
  <c r="T36" i="1"/>
  <c r="R36" i="1"/>
  <c r="Z30" i="1"/>
  <c r="T30" i="1"/>
  <c r="R30" i="1"/>
  <c r="S30" i="1" s="1"/>
  <c r="Z28" i="1"/>
  <c r="X28" i="1"/>
  <c r="V28" i="1"/>
  <c r="U28" i="1"/>
  <c r="T28" i="1"/>
  <c r="W28" i="1" s="1"/>
  <c r="Z22" i="1"/>
  <c r="R24" i="1"/>
  <c r="T24" i="1"/>
  <c r="X24" i="1"/>
  <c r="U24" i="1"/>
  <c r="X32" i="1"/>
  <c r="V32" i="1"/>
  <c r="R32" i="1"/>
  <c r="R38" i="1"/>
  <c r="S38" i="1" s="1"/>
  <c r="Z34" i="1"/>
  <c r="X34" i="1"/>
  <c r="V34" i="1"/>
  <c r="T34" i="1"/>
  <c r="R34" i="1"/>
  <c r="S34" i="1" s="1"/>
  <c r="V20" i="1"/>
  <c r="T20" i="1"/>
  <c r="R20" i="1"/>
  <c r="S20" i="1" s="1"/>
  <c r="X18" i="1"/>
  <c r="V18" i="1"/>
  <c r="R18" i="1"/>
  <c r="S18" i="1" s="1"/>
  <c r="Z16" i="1"/>
  <c r="X16" i="1"/>
  <c r="R16" i="1"/>
  <c r="S16" i="1" s="1"/>
  <c r="U14" i="1"/>
  <c r="T14" i="1"/>
  <c r="Z14" i="1"/>
  <c r="X14" i="1"/>
  <c r="V14" i="1"/>
  <c r="Z10" i="1"/>
  <c r="T10" i="1"/>
  <c r="R10" i="1"/>
  <c r="S10" i="1" s="1"/>
  <c r="Z6" i="1"/>
  <c r="T6" i="1"/>
  <c r="T177" i="1"/>
  <c r="T173" i="1"/>
  <c r="V170" i="1"/>
  <c r="V163" i="1"/>
  <c r="Z111" i="1"/>
  <c r="AA111" i="1" s="1"/>
  <c r="X107" i="1"/>
  <c r="V94" i="1"/>
  <c r="X85" i="1"/>
  <c r="S64" i="1"/>
  <c r="V38" i="1"/>
  <c r="T26" i="1"/>
  <c r="T12" i="1"/>
  <c r="V203" i="1"/>
  <c r="R177" i="1"/>
  <c r="R173" i="1"/>
  <c r="R170" i="1"/>
  <c r="T163" i="1"/>
  <c r="X153" i="1"/>
  <c r="T142" i="1"/>
  <c r="V136" i="1"/>
  <c r="T129" i="1"/>
  <c r="R107" i="1"/>
  <c r="X98" i="1"/>
  <c r="T94" i="1"/>
  <c r="S74" i="1"/>
  <c r="S70" i="1"/>
  <c r="V66" i="1"/>
  <c r="V51" i="1"/>
  <c r="V48" i="1"/>
  <c r="T38" i="1"/>
  <c r="S32" i="1"/>
  <c r="R26" i="1"/>
  <c r="S26" i="1" s="1"/>
  <c r="U20" i="1"/>
  <c r="R12" i="1"/>
  <c r="S12" i="1" s="1"/>
  <c r="Z50" i="1"/>
  <c r="X22" i="1"/>
  <c r="S203" i="1"/>
  <c r="Z141" i="1"/>
  <c r="X68" i="1"/>
  <c r="X50" i="1"/>
  <c r="V22" i="1"/>
  <c r="S199" i="1"/>
  <c r="S195" i="1"/>
  <c r="S191" i="1"/>
  <c r="R187" i="1"/>
  <c r="R183" i="1"/>
  <c r="S183" i="1" s="1"/>
  <c r="T179" i="1"/>
  <c r="Z175" i="1"/>
  <c r="V172" i="1"/>
  <c r="T169" i="1"/>
  <c r="R162" i="1"/>
  <c r="T158" i="1"/>
  <c r="Z155" i="1"/>
  <c r="V152" i="1"/>
  <c r="V145" i="1"/>
  <c r="X141" i="1"/>
  <c r="V135" i="1"/>
  <c r="Z131" i="1"/>
  <c r="X127" i="1"/>
  <c r="X114" i="1"/>
  <c r="V110" i="1"/>
  <c r="T106" i="1"/>
  <c r="T97" i="1"/>
  <c r="R84" i="1"/>
  <c r="T76" i="1"/>
  <c r="T72" i="1"/>
  <c r="V68" i="1"/>
  <c r="X62" i="1"/>
  <c r="S60" i="1"/>
  <c r="V56" i="1"/>
  <c r="V50" i="1"/>
  <c r="R44" i="1"/>
  <c r="S44" i="1" s="1"/>
  <c r="V40" i="1"/>
  <c r="Z36" i="1"/>
  <c r="X30" i="1"/>
  <c r="R28" i="1"/>
  <c r="S28" i="1" s="1"/>
  <c r="Z24" i="1"/>
  <c r="U22" i="1"/>
  <c r="V16" i="1"/>
  <c r="R14" i="1"/>
  <c r="S14" i="1" s="1"/>
  <c r="X10" i="1"/>
  <c r="X6" i="1"/>
  <c r="Z68" i="1"/>
  <c r="Z40" i="1"/>
  <c r="Z62" i="1"/>
  <c r="X40" i="1"/>
  <c r="S187" i="1"/>
  <c r="R179" i="1"/>
  <c r="R175" i="1"/>
  <c r="X155" i="1"/>
  <c r="T152" i="1"/>
  <c r="R145" i="1"/>
  <c r="T141" i="1"/>
  <c r="X138" i="1"/>
  <c r="T135" i="1"/>
  <c r="W135" i="1" s="1"/>
  <c r="X131" i="1"/>
  <c r="X118" i="1"/>
  <c r="V114" i="1"/>
  <c r="T110" i="1"/>
  <c r="T101" i="1"/>
  <c r="Z91" i="1"/>
  <c r="X79" i="1"/>
  <c r="R76" i="1"/>
  <c r="S76" i="1" s="1"/>
  <c r="T68" i="1"/>
  <c r="V62" i="1"/>
  <c r="T56" i="1"/>
  <c r="T50" i="1"/>
  <c r="T40" i="1"/>
  <c r="X36" i="1"/>
  <c r="V30" i="1"/>
  <c r="T22" i="1"/>
  <c r="U16" i="1"/>
  <c r="V10" i="1"/>
  <c r="V6" i="1"/>
  <c r="Z56" i="1"/>
  <c r="X56" i="1"/>
  <c r="Z189" i="1"/>
  <c r="S179" i="1"/>
  <c r="V138" i="1"/>
  <c r="V118" i="1"/>
  <c r="T114" i="1"/>
  <c r="T105" i="1"/>
  <c r="R68" i="1"/>
  <c r="Z64" i="1"/>
  <c r="T62" i="1"/>
  <c r="Z58" i="1"/>
  <c r="R56" i="1"/>
  <c r="S56" i="1" s="1"/>
  <c r="Z52" i="1"/>
  <c r="R50" i="1"/>
  <c r="S50" i="1" s="1"/>
  <c r="X46" i="1"/>
  <c r="R40" i="1"/>
  <c r="V36" i="1"/>
  <c r="Z32" i="1"/>
  <c r="U30" i="1"/>
  <c r="W30" i="1" s="1"/>
  <c r="V24" i="1"/>
  <c r="R22" i="1"/>
  <c r="S22" i="1" s="1"/>
  <c r="Z18" i="1"/>
  <c r="T16" i="1"/>
  <c r="U10" i="1"/>
  <c r="U6" i="1"/>
  <c r="Z185" i="1"/>
  <c r="V52" i="1"/>
  <c r="X12" i="1"/>
  <c r="R6" i="1"/>
  <c r="S6" i="1" s="1"/>
  <c r="Z157" i="1"/>
  <c r="V185" i="1"/>
  <c r="Z177" i="1"/>
  <c r="Z173" i="1"/>
  <c r="Z140" i="1"/>
  <c r="X130" i="1"/>
  <c r="Z99" i="1"/>
  <c r="V64" i="1"/>
  <c r="S201" i="1"/>
  <c r="R197" i="1"/>
  <c r="R193" i="1"/>
  <c r="S193" i="1" s="1"/>
  <c r="T189" i="1"/>
  <c r="T185" i="1"/>
  <c r="T181" i="1"/>
  <c r="X177" i="1"/>
  <c r="X173" i="1"/>
  <c r="T157" i="1"/>
  <c r="X154" i="1"/>
  <c r="Z142" i="1"/>
  <c r="X140" i="1"/>
  <c r="V134" i="1"/>
  <c r="V130" i="1"/>
  <c r="Z103" i="1"/>
  <c r="X99" i="1"/>
  <c r="X90" i="1"/>
  <c r="Z78" i="1"/>
  <c r="X74" i="1"/>
  <c r="X70" i="1"/>
  <c r="T64" i="1"/>
  <c r="T58" i="1"/>
  <c r="T52" i="1"/>
  <c r="V42" i="1"/>
  <c r="Z38" i="1"/>
  <c r="S36" i="1"/>
  <c r="U32" i="1"/>
  <c r="V26" i="1"/>
  <c r="Z20" i="1"/>
  <c r="U18" i="1"/>
  <c r="V12" i="1"/>
  <c r="S177" i="1"/>
  <c r="X189" i="1"/>
  <c r="Z181" i="1"/>
  <c r="S40" i="1"/>
  <c r="Z26" i="1"/>
  <c r="Z12" i="1"/>
  <c r="V189" i="1"/>
  <c r="V181" i="1"/>
  <c r="X157" i="1"/>
  <c r="V58" i="1"/>
  <c r="W58" i="1" s="1"/>
  <c r="X26" i="1"/>
  <c r="Z203" i="1"/>
  <c r="S197" i="1"/>
  <c r="R189" i="1"/>
  <c r="S189" i="1" s="1"/>
  <c r="R185" i="1"/>
  <c r="S185" i="1" s="1"/>
  <c r="R181" i="1"/>
  <c r="S181" i="1" s="1"/>
  <c r="V177" i="1"/>
  <c r="X170" i="1"/>
  <c r="V154" i="1"/>
  <c r="T130" i="1"/>
  <c r="T121" i="1"/>
  <c r="X94" i="1"/>
  <c r="V90" i="1"/>
  <c r="T74" i="1"/>
  <c r="T70" i="1"/>
  <c r="Z66" i="1"/>
  <c r="R64" i="1"/>
  <c r="R58" i="1"/>
  <c r="S58" i="1" s="1"/>
  <c r="R52" i="1"/>
  <c r="S52" i="1" s="1"/>
  <c r="Z48" i="1"/>
  <c r="T42" i="1"/>
  <c r="X38" i="1"/>
  <c r="T32" i="1"/>
  <c r="U26" i="1"/>
  <c r="S24" i="1"/>
  <c r="X20" i="1"/>
  <c r="T18" i="1"/>
  <c r="U12" i="1"/>
  <c r="Z8" i="1"/>
  <c r="R8" i="1"/>
  <c r="S8" i="1" s="1"/>
  <c r="T8" i="1"/>
  <c r="U8" i="1"/>
  <c r="V8" i="1"/>
  <c r="X8" i="1"/>
  <c r="W187" i="1"/>
  <c r="W142" i="1"/>
  <c r="W189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AA161" i="1" s="1"/>
  <c r="Q158" i="1"/>
  <c r="S158" i="1" s="1"/>
  <c r="Y158" i="1"/>
  <c r="AA158" i="1" s="1"/>
  <c r="U158" i="1"/>
  <c r="U157" i="1"/>
  <c r="Q157" i="1"/>
  <c r="S157" i="1" s="1"/>
  <c r="Y157" i="1"/>
  <c r="Q142" i="1"/>
  <c r="S142" i="1" s="1"/>
  <c r="Y142" i="1"/>
  <c r="U142" i="1"/>
  <c r="U141" i="1"/>
  <c r="W141" i="1" s="1"/>
  <c r="Q141" i="1"/>
  <c r="S141" i="1" s="1"/>
  <c r="Y141" i="1"/>
  <c r="Q88" i="1"/>
  <c r="S88" i="1" s="1"/>
  <c r="Y88" i="1"/>
  <c r="V88" i="1"/>
  <c r="U88" i="1"/>
  <c r="U79" i="1"/>
  <c r="R79" i="1"/>
  <c r="Z79" i="1"/>
  <c r="Q79" i="1"/>
  <c r="S79" i="1" s="1"/>
  <c r="Y79" i="1"/>
  <c r="U55" i="1"/>
  <c r="T55" i="1"/>
  <c r="R55" i="1"/>
  <c r="Z55" i="1"/>
  <c r="Q55" i="1"/>
  <c r="Y55" i="1"/>
  <c r="V23" i="1"/>
  <c r="U23" i="1"/>
  <c r="T23" i="1"/>
  <c r="R23" i="1"/>
  <c r="Z23" i="1"/>
  <c r="Q23" i="1"/>
  <c r="Y23" i="1"/>
  <c r="V7" i="1"/>
  <c r="U7" i="1"/>
  <c r="T7" i="1"/>
  <c r="R7" i="1"/>
  <c r="Z7" i="1"/>
  <c r="Q7" i="1"/>
  <c r="Y7" i="1"/>
  <c r="X196" i="1"/>
  <c r="U203" i="1"/>
  <c r="W203" i="1" s="1"/>
  <c r="Y202" i="1"/>
  <c r="Q202" i="1"/>
  <c r="U201" i="1"/>
  <c r="W201" i="1" s="1"/>
  <c r="Y200" i="1"/>
  <c r="Q200" i="1"/>
  <c r="U199" i="1"/>
  <c r="W199" i="1" s="1"/>
  <c r="Y198" i="1"/>
  <c r="Q198" i="1"/>
  <c r="U197" i="1"/>
  <c r="W197" i="1" s="1"/>
  <c r="Y196" i="1"/>
  <c r="Q196" i="1"/>
  <c r="U195" i="1"/>
  <c r="W195" i="1" s="1"/>
  <c r="Y194" i="1"/>
  <c r="Q194" i="1"/>
  <c r="U193" i="1"/>
  <c r="W193" i="1" s="1"/>
  <c r="Y192" i="1"/>
  <c r="Q192" i="1"/>
  <c r="U191" i="1"/>
  <c r="W191" i="1" s="1"/>
  <c r="Y190" i="1"/>
  <c r="Q190" i="1"/>
  <c r="U189" i="1"/>
  <c r="Y188" i="1"/>
  <c r="Q188" i="1"/>
  <c r="U187" i="1"/>
  <c r="Y186" i="1"/>
  <c r="Q186" i="1"/>
  <c r="U185" i="1"/>
  <c r="Y184" i="1"/>
  <c r="Q184" i="1"/>
  <c r="U183" i="1"/>
  <c r="W183" i="1" s="1"/>
  <c r="Y182" i="1"/>
  <c r="Q182" i="1"/>
  <c r="U181" i="1"/>
  <c r="W181" i="1" s="1"/>
  <c r="Y180" i="1"/>
  <c r="Q180" i="1"/>
  <c r="U179" i="1"/>
  <c r="W179" i="1" s="1"/>
  <c r="Y178" i="1"/>
  <c r="Q178" i="1"/>
  <c r="U177" i="1"/>
  <c r="W177" i="1" s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AA82" i="1" s="1"/>
  <c r="T77" i="1"/>
  <c r="V75" i="1"/>
  <c r="V73" i="1"/>
  <c r="V71" i="1"/>
  <c r="V69" i="1"/>
  <c r="S66" i="1"/>
  <c r="V53" i="1"/>
  <c r="X21" i="1"/>
  <c r="X5" i="1"/>
  <c r="U159" i="1"/>
  <c r="Q159" i="1"/>
  <c r="S159" i="1" s="1"/>
  <c r="Y159" i="1"/>
  <c r="Q116" i="1"/>
  <c r="S116" i="1" s="1"/>
  <c r="Y116" i="1"/>
  <c r="U116" i="1"/>
  <c r="Q170" i="1"/>
  <c r="S170" i="1" s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U156" i="1"/>
  <c r="U155" i="1"/>
  <c r="Q155" i="1"/>
  <c r="S155" i="1" s="1"/>
  <c r="Y155" i="1"/>
  <c r="Q140" i="1"/>
  <c r="S140" i="1" s="1"/>
  <c r="Y140" i="1"/>
  <c r="AA140" i="1" s="1"/>
  <c r="U140" i="1"/>
  <c r="U139" i="1"/>
  <c r="Q139" i="1"/>
  <c r="S139" i="1" s="1"/>
  <c r="Y139" i="1"/>
  <c r="AA139" i="1" s="1"/>
  <c r="U131" i="1"/>
  <c r="Q131" i="1"/>
  <c r="S131" i="1" s="1"/>
  <c r="Y131" i="1"/>
  <c r="U127" i="1"/>
  <c r="Q127" i="1"/>
  <c r="S127" i="1" s="1"/>
  <c r="Y127" i="1"/>
  <c r="U123" i="1"/>
  <c r="Q123" i="1"/>
  <c r="S123" i="1" s="1"/>
  <c r="Y123" i="1"/>
  <c r="U119" i="1"/>
  <c r="Q119" i="1"/>
  <c r="S119" i="1" s="1"/>
  <c r="Y119" i="1"/>
  <c r="AA119" i="1" s="1"/>
  <c r="U115" i="1"/>
  <c r="Q115" i="1"/>
  <c r="S115" i="1" s="1"/>
  <c r="Y115" i="1"/>
  <c r="U111" i="1"/>
  <c r="Q111" i="1"/>
  <c r="S111" i="1" s="1"/>
  <c r="Y111" i="1"/>
  <c r="U107" i="1"/>
  <c r="Q107" i="1"/>
  <c r="S107" i="1" s="1"/>
  <c r="Y107" i="1"/>
  <c r="U103" i="1"/>
  <c r="Q103" i="1"/>
  <c r="S103" i="1" s="1"/>
  <c r="Y103" i="1"/>
  <c r="U99" i="1"/>
  <c r="Q99" i="1"/>
  <c r="S99" i="1" s="1"/>
  <c r="Y99" i="1"/>
  <c r="U95" i="1"/>
  <c r="Q95" i="1"/>
  <c r="S95" i="1" s="1"/>
  <c r="Y95" i="1"/>
  <c r="U91" i="1"/>
  <c r="Q91" i="1"/>
  <c r="S91" i="1" s="1"/>
  <c r="Y91" i="1"/>
  <c r="U81" i="1"/>
  <c r="R81" i="1"/>
  <c r="Z81" i="1"/>
  <c r="Q81" i="1"/>
  <c r="S81" i="1" s="1"/>
  <c r="Y81" i="1"/>
  <c r="U57" i="1"/>
  <c r="T57" i="1"/>
  <c r="R57" i="1"/>
  <c r="Z57" i="1"/>
  <c r="Q57" i="1"/>
  <c r="Y57" i="1"/>
  <c r="V25" i="1"/>
  <c r="U25" i="1"/>
  <c r="T25" i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AA182" i="1" s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X89" i="1"/>
  <c r="W79" i="1"/>
  <c r="V77" i="1"/>
  <c r="X75" i="1"/>
  <c r="X73" i="1"/>
  <c r="X71" i="1"/>
  <c r="X69" i="1"/>
  <c r="S68" i="1"/>
  <c r="X53" i="1"/>
  <c r="Q160" i="1"/>
  <c r="S160" i="1" s="1"/>
  <c r="Y160" i="1"/>
  <c r="U160" i="1"/>
  <c r="U143" i="1"/>
  <c r="Q143" i="1"/>
  <c r="S143" i="1" s="1"/>
  <c r="Y143" i="1"/>
  <c r="Q112" i="1"/>
  <c r="S112" i="1" s="1"/>
  <c r="Y112" i="1"/>
  <c r="U112" i="1"/>
  <c r="W112" i="1" s="1"/>
  <c r="Q100" i="1"/>
  <c r="S100" i="1" s="1"/>
  <c r="Y100" i="1"/>
  <c r="U100" i="1"/>
  <c r="Q86" i="1"/>
  <c r="Y86" i="1"/>
  <c r="V86" i="1"/>
  <c r="U86" i="1"/>
  <c r="U171" i="1"/>
  <c r="W171" i="1" s="1"/>
  <c r="Q171" i="1"/>
  <c r="Y171" i="1"/>
  <c r="Q154" i="1"/>
  <c r="Y154" i="1"/>
  <c r="AA154" i="1" s="1"/>
  <c r="U154" i="1"/>
  <c r="U83" i="1"/>
  <c r="R83" i="1"/>
  <c r="Z83" i="1"/>
  <c r="Q83" i="1"/>
  <c r="Y83" i="1"/>
  <c r="AA83" i="1" s="1"/>
  <c r="U59" i="1"/>
  <c r="T59" i="1"/>
  <c r="R59" i="1"/>
  <c r="Z59" i="1"/>
  <c r="Q59" i="1"/>
  <c r="Y59" i="1"/>
  <c r="V27" i="1"/>
  <c r="U27" i="1"/>
  <c r="T27" i="1"/>
  <c r="R27" i="1"/>
  <c r="Z27" i="1"/>
  <c r="Q27" i="1"/>
  <c r="Y27" i="1"/>
  <c r="V11" i="1"/>
  <c r="U11" i="1"/>
  <c r="T11" i="1"/>
  <c r="R11" i="1"/>
  <c r="Z11" i="1"/>
  <c r="Q11" i="1"/>
  <c r="Y11" i="1"/>
  <c r="X202" i="1"/>
  <c r="X190" i="1"/>
  <c r="X188" i="1"/>
  <c r="X184" i="1"/>
  <c r="AA118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W88" i="1"/>
  <c r="X86" i="1"/>
  <c r="AA86" i="1" s="1"/>
  <c r="X77" i="1"/>
  <c r="Q108" i="1"/>
  <c r="S108" i="1" s="1"/>
  <c r="Y108" i="1"/>
  <c r="U108" i="1"/>
  <c r="U163" i="1"/>
  <c r="Q163" i="1"/>
  <c r="Y163" i="1"/>
  <c r="U153" i="1"/>
  <c r="Q153" i="1"/>
  <c r="Y153" i="1"/>
  <c r="AA153" i="1" s="1"/>
  <c r="U137" i="1"/>
  <c r="Q137" i="1"/>
  <c r="Y137" i="1"/>
  <c r="AA137" i="1" s="1"/>
  <c r="Q172" i="1"/>
  <c r="Y172" i="1"/>
  <c r="AA172" i="1" s="1"/>
  <c r="U172" i="1"/>
  <c r="Q164" i="1"/>
  <c r="Y164" i="1"/>
  <c r="AA164" i="1" s="1"/>
  <c r="U164" i="1"/>
  <c r="W164" i="1" s="1"/>
  <c r="U151" i="1"/>
  <c r="Q151" i="1"/>
  <c r="Y151" i="1"/>
  <c r="AA151" i="1" s="1"/>
  <c r="Q136" i="1"/>
  <c r="Y136" i="1"/>
  <c r="AA136" i="1" s="1"/>
  <c r="U136" i="1"/>
  <c r="W136" i="1" s="1"/>
  <c r="U135" i="1"/>
  <c r="Q135" i="1"/>
  <c r="Y135" i="1"/>
  <c r="AA135" i="1" s="1"/>
  <c r="Q130" i="1"/>
  <c r="Y130" i="1"/>
  <c r="AA130" i="1" s="1"/>
  <c r="U130" i="1"/>
  <c r="Q126" i="1"/>
  <c r="Y126" i="1"/>
  <c r="U126" i="1"/>
  <c r="W126" i="1" s="1"/>
  <c r="Q122" i="1"/>
  <c r="Y122" i="1"/>
  <c r="AA122" i="1" s="1"/>
  <c r="U122" i="1"/>
  <c r="W122" i="1" s="1"/>
  <c r="Q118" i="1"/>
  <c r="Y118" i="1"/>
  <c r="U118" i="1"/>
  <c r="W118" i="1" s="1"/>
  <c r="Q114" i="1"/>
  <c r="Y114" i="1"/>
  <c r="AA114" i="1" s="1"/>
  <c r="U114" i="1"/>
  <c r="Q110" i="1"/>
  <c r="Y110" i="1"/>
  <c r="U110" i="1"/>
  <c r="W110" i="1" s="1"/>
  <c r="Q106" i="1"/>
  <c r="Y106" i="1"/>
  <c r="AA106" i="1" s="1"/>
  <c r="U106" i="1"/>
  <c r="Q102" i="1"/>
  <c r="Y102" i="1"/>
  <c r="AA102" i="1" s="1"/>
  <c r="U102" i="1"/>
  <c r="Q98" i="1"/>
  <c r="Y98" i="1"/>
  <c r="AA98" i="1" s="1"/>
  <c r="U98" i="1"/>
  <c r="W98" i="1" s="1"/>
  <c r="Q94" i="1"/>
  <c r="Y94" i="1"/>
  <c r="U94" i="1"/>
  <c r="W94" i="1" s="1"/>
  <c r="Q90" i="1"/>
  <c r="Y90" i="1"/>
  <c r="U90" i="1"/>
  <c r="U85" i="1"/>
  <c r="R85" i="1"/>
  <c r="Z85" i="1"/>
  <c r="AA85" i="1" s="1"/>
  <c r="Q85" i="1"/>
  <c r="S85" i="1" s="1"/>
  <c r="Y85" i="1"/>
  <c r="Q78" i="1"/>
  <c r="Y78" i="1"/>
  <c r="V78" i="1"/>
  <c r="U78" i="1"/>
  <c r="W78" i="1" s="1"/>
  <c r="U61" i="1"/>
  <c r="T61" i="1"/>
  <c r="W61" i="1" s="1"/>
  <c r="R61" i="1"/>
  <c r="Z61" i="1"/>
  <c r="AA61" i="1" s="1"/>
  <c r="Q61" i="1"/>
  <c r="Y61" i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Y13" i="1"/>
  <c r="X194" i="1"/>
  <c r="X192" i="1"/>
  <c r="AA192" i="1" s="1"/>
  <c r="X180" i="1"/>
  <c r="X178" i="1"/>
  <c r="AA126" i="1"/>
  <c r="W121" i="1"/>
  <c r="Z198" i="1"/>
  <c r="R198" i="1"/>
  <c r="Z196" i="1"/>
  <c r="R188" i="1"/>
  <c r="Z184" i="1"/>
  <c r="V175" i="1"/>
  <c r="T160" i="1"/>
  <c r="V124" i="1"/>
  <c r="T200" i="1"/>
  <c r="T196" i="1"/>
  <c r="X195" i="1"/>
  <c r="T194" i="1"/>
  <c r="T192" i="1"/>
  <c r="X191" i="1"/>
  <c r="T188" i="1"/>
  <c r="X187" i="1"/>
  <c r="T182" i="1"/>
  <c r="X181" i="1"/>
  <c r="T178" i="1"/>
  <c r="T176" i="1"/>
  <c r="X174" i="1"/>
  <c r="R171" i="1"/>
  <c r="R163" i="1"/>
  <c r="T156" i="1"/>
  <c r="R154" i="1"/>
  <c r="R153" i="1"/>
  <c r="Z148" i="1"/>
  <c r="Z147" i="1"/>
  <c r="X146" i="1"/>
  <c r="X145" i="1"/>
  <c r="V143" i="1"/>
  <c r="T140" i="1"/>
  <c r="R137" i="1"/>
  <c r="T131" i="1"/>
  <c r="X128" i="1"/>
  <c r="AA128" i="1" s="1"/>
  <c r="T127" i="1"/>
  <c r="T123" i="1"/>
  <c r="X120" i="1"/>
  <c r="T119" i="1"/>
  <c r="X116" i="1"/>
  <c r="T115" i="1"/>
  <c r="X112" i="1"/>
  <c r="T111" i="1"/>
  <c r="W111" i="1" s="1"/>
  <c r="X108" i="1"/>
  <c r="T107" i="1"/>
  <c r="X104" i="1"/>
  <c r="T103" i="1"/>
  <c r="X100" i="1"/>
  <c r="T99" i="1"/>
  <c r="X96" i="1"/>
  <c r="T95" i="1"/>
  <c r="X92" i="1"/>
  <c r="T91" i="1"/>
  <c r="X88" i="1"/>
  <c r="Z86" i="1"/>
  <c r="T83" i="1"/>
  <c r="V81" i="1"/>
  <c r="W81" i="1" s="1"/>
  <c r="V59" i="1"/>
  <c r="X57" i="1"/>
  <c r="X27" i="1"/>
  <c r="X11" i="1"/>
  <c r="Q168" i="1"/>
  <c r="S168" i="1" s="1"/>
  <c r="Y168" i="1"/>
  <c r="U168" i="1"/>
  <c r="Q144" i="1"/>
  <c r="S144" i="1" s="1"/>
  <c r="Y144" i="1"/>
  <c r="U144" i="1"/>
  <c r="W144" i="1" s="1"/>
  <c r="Q132" i="1"/>
  <c r="S132" i="1" s="1"/>
  <c r="Y132" i="1"/>
  <c r="U132" i="1"/>
  <c r="Q124" i="1"/>
  <c r="S124" i="1" s="1"/>
  <c r="Y124" i="1"/>
  <c r="AA124" i="1" s="1"/>
  <c r="U124" i="1"/>
  <c r="Q138" i="1"/>
  <c r="S138" i="1" s="1"/>
  <c r="Y138" i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AA173" i="1" s="1"/>
  <c r="U165" i="1"/>
  <c r="W165" i="1" s="1"/>
  <c r="Q165" i="1"/>
  <c r="S165" i="1" s="1"/>
  <c r="Y165" i="1"/>
  <c r="AA165" i="1" s="1"/>
  <c r="Q150" i="1"/>
  <c r="S150" i="1" s="1"/>
  <c r="Y150" i="1"/>
  <c r="AA150" i="1" s="1"/>
  <c r="U150" i="1"/>
  <c r="W150" i="1" s="1"/>
  <c r="U149" i="1"/>
  <c r="W149" i="1" s="1"/>
  <c r="Q149" i="1"/>
  <c r="S149" i="1" s="1"/>
  <c r="Y149" i="1"/>
  <c r="AA149" i="1" s="1"/>
  <c r="Q134" i="1"/>
  <c r="S134" i="1" s="1"/>
  <c r="Y134" i="1"/>
  <c r="AA134" i="1" s="1"/>
  <c r="U134" i="1"/>
  <c r="U87" i="1"/>
  <c r="W87" i="1" s="1"/>
  <c r="R87" i="1"/>
  <c r="Z87" i="1"/>
  <c r="Q87" i="1"/>
  <c r="S87" i="1" s="1"/>
  <c r="Y87" i="1"/>
  <c r="Q80" i="1"/>
  <c r="S80" i="1" s="1"/>
  <c r="Y80" i="1"/>
  <c r="AA80" i="1" s="1"/>
  <c r="V80" i="1"/>
  <c r="U80" i="1"/>
  <c r="U63" i="1"/>
  <c r="T63" i="1"/>
  <c r="R63" i="1"/>
  <c r="Z63" i="1"/>
  <c r="AA63" i="1" s="1"/>
  <c r="Q63" i="1"/>
  <c r="Y63" i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Y15" i="1"/>
  <c r="X186" i="1"/>
  <c r="AA186" i="1" s="1"/>
  <c r="AA110" i="1"/>
  <c r="R202" i="1"/>
  <c r="R192" i="1"/>
  <c r="Z190" i="1"/>
  <c r="Z188" i="1"/>
  <c r="R186" i="1"/>
  <c r="T168" i="1"/>
  <c r="V167" i="1"/>
  <c r="T159" i="1"/>
  <c r="V144" i="1"/>
  <c r="T143" i="1"/>
  <c r="W143" i="1" s="1"/>
  <c r="T202" i="1"/>
  <c r="X201" i="1"/>
  <c r="T198" i="1"/>
  <c r="W198" i="1" s="1"/>
  <c r="X197" i="1"/>
  <c r="X193" i="1"/>
  <c r="T190" i="1"/>
  <c r="T186" i="1"/>
  <c r="X185" i="1"/>
  <c r="T184" i="1"/>
  <c r="X183" i="1"/>
  <c r="T180" i="1"/>
  <c r="V168" i="1"/>
  <c r="X166" i="1"/>
  <c r="V160" i="1"/>
  <c r="V159" i="1"/>
  <c r="Y203" i="1"/>
  <c r="AA203" i="1" s="1"/>
  <c r="U202" i="1"/>
  <c r="Y201" i="1"/>
  <c r="U200" i="1"/>
  <c r="Y199" i="1"/>
  <c r="AA199" i="1" s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V157" i="1"/>
  <c r="W157" i="1" s="1"/>
  <c r="V156" i="1"/>
  <c r="T155" i="1"/>
  <c r="W155" i="1" s="1"/>
  <c r="T154" i="1"/>
  <c r="R152" i="1"/>
  <c r="R151" i="1"/>
  <c r="X144" i="1"/>
  <c r="X143" i="1"/>
  <c r="V141" i="1"/>
  <c r="V140" i="1"/>
  <c r="T139" i="1"/>
  <c r="T138" i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V83" i="1"/>
  <c r="X81" i="1"/>
  <c r="R78" i="1"/>
  <c r="W70" i="1"/>
  <c r="V61" i="1"/>
  <c r="X59" i="1"/>
  <c r="X29" i="1"/>
  <c r="X13" i="1"/>
  <c r="Q174" i="1"/>
  <c r="Y174" i="1"/>
  <c r="U174" i="1"/>
  <c r="Q166" i="1"/>
  <c r="S166" i="1" s="1"/>
  <c r="Y166" i="1"/>
  <c r="U166" i="1"/>
  <c r="Q148" i="1"/>
  <c r="Y148" i="1"/>
  <c r="AA148" i="1" s="1"/>
  <c r="U148" i="1"/>
  <c r="W148" i="1" s="1"/>
  <c r="U147" i="1"/>
  <c r="Q147" i="1"/>
  <c r="Y147" i="1"/>
  <c r="AA147" i="1" s="1"/>
  <c r="U133" i="1"/>
  <c r="W133" i="1" s="1"/>
  <c r="Q133" i="1"/>
  <c r="Y133" i="1"/>
  <c r="U129" i="1"/>
  <c r="Q129" i="1"/>
  <c r="Y129" i="1"/>
  <c r="U125" i="1"/>
  <c r="W125" i="1" s="1"/>
  <c r="Q125" i="1"/>
  <c r="Y125" i="1"/>
  <c r="U121" i="1"/>
  <c r="Q121" i="1"/>
  <c r="Y121" i="1"/>
  <c r="U117" i="1"/>
  <c r="Q117" i="1"/>
  <c r="Y117" i="1"/>
  <c r="U113" i="1"/>
  <c r="W113" i="1" s="1"/>
  <c r="Q113" i="1"/>
  <c r="Y113" i="1"/>
  <c r="U109" i="1"/>
  <c r="W109" i="1" s="1"/>
  <c r="Q109" i="1"/>
  <c r="Y109" i="1"/>
  <c r="U105" i="1"/>
  <c r="W105" i="1" s="1"/>
  <c r="Q105" i="1"/>
  <c r="Y105" i="1"/>
  <c r="U101" i="1"/>
  <c r="Q101" i="1"/>
  <c r="Y101" i="1"/>
  <c r="U97" i="1"/>
  <c r="W97" i="1" s="1"/>
  <c r="Q97" i="1"/>
  <c r="Y97" i="1"/>
  <c r="U93" i="1"/>
  <c r="W93" i="1" s="1"/>
  <c r="Q93" i="1"/>
  <c r="Y93" i="1"/>
  <c r="U89" i="1"/>
  <c r="W89" i="1" s="1"/>
  <c r="Q89" i="1"/>
  <c r="Y89" i="1"/>
  <c r="Q82" i="1"/>
  <c r="Y82" i="1"/>
  <c r="V82" i="1"/>
  <c r="U82" i="1"/>
  <c r="U65" i="1"/>
  <c r="T65" i="1"/>
  <c r="R65" i="1"/>
  <c r="Z65" i="1"/>
  <c r="Q65" i="1"/>
  <c r="Y65" i="1"/>
  <c r="AA65" i="1" s="1"/>
  <c r="U49" i="1"/>
  <c r="T49" i="1"/>
  <c r="R49" i="1"/>
  <c r="Z49" i="1"/>
  <c r="Q49" i="1"/>
  <c r="Y49" i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Y43" i="1"/>
  <c r="V41" i="1"/>
  <c r="U41" i="1"/>
  <c r="T41" i="1"/>
  <c r="R41" i="1"/>
  <c r="Z41" i="1"/>
  <c r="Q41" i="1"/>
  <c r="Y41" i="1"/>
  <c r="V39" i="1"/>
  <c r="U39" i="1"/>
  <c r="T39" i="1"/>
  <c r="W39" i="1" s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Y35" i="1"/>
  <c r="V33" i="1"/>
  <c r="U33" i="1"/>
  <c r="T33" i="1"/>
  <c r="R33" i="1"/>
  <c r="Z33" i="1"/>
  <c r="Q33" i="1"/>
  <c r="Y33" i="1"/>
  <c r="V17" i="1"/>
  <c r="U17" i="1"/>
  <c r="T17" i="1"/>
  <c r="R17" i="1"/>
  <c r="Z17" i="1"/>
  <c r="Q17" i="1"/>
  <c r="Y17" i="1"/>
  <c r="X200" i="1"/>
  <c r="AA200" i="1" s="1"/>
  <c r="X160" i="1"/>
  <c r="Z159" i="1"/>
  <c r="Z144" i="1"/>
  <c r="Z143" i="1"/>
  <c r="AA142" i="1"/>
  <c r="AA131" i="1"/>
  <c r="W130" i="1"/>
  <c r="AA127" i="1"/>
  <c r="AA123" i="1"/>
  <c r="AA115" i="1"/>
  <c r="W114" i="1"/>
  <c r="AA107" i="1"/>
  <c r="W106" i="1"/>
  <c r="AA103" i="1"/>
  <c r="W102" i="1"/>
  <c r="AA99" i="1"/>
  <c r="AA91" i="1"/>
  <c r="W90" i="1"/>
  <c r="U175" i="1"/>
  <c r="Q175" i="1"/>
  <c r="S175" i="1" s="1"/>
  <c r="Y175" i="1"/>
  <c r="AA175" i="1" s="1"/>
  <c r="U167" i="1"/>
  <c r="Q167" i="1"/>
  <c r="S167" i="1" s="1"/>
  <c r="Y167" i="1"/>
  <c r="AA167" i="1" s="1"/>
  <c r="Q146" i="1"/>
  <c r="S146" i="1" s="1"/>
  <c r="Y146" i="1"/>
  <c r="U146" i="1"/>
  <c r="U145" i="1"/>
  <c r="Q145" i="1"/>
  <c r="S145" i="1" s="1"/>
  <c r="Y145" i="1"/>
  <c r="Q84" i="1"/>
  <c r="S84" i="1" s="1"/>
  <c r="Y84" i="1"/>
  <c r="AA84" i="1" s="1"/>
  <c r="V84" i="1"/>
  <c r="U84" i="1"/>
  <c r="W84" i="1" s="1"/>
  <c r="U67" i="1"/>
  <c r="T67" i="1"/>
  <c r="R67" i="1"/>
  <c r="Z67" i="1"/>
  <c r="Q67" i="1"/>
  <c r="S67" i="1" s="1"/>
  <c r="Y67" i="1"/>
  <c r="AA67" i="1" s="1"/>
  <c r="U51" i="1"/>
  <c r="T51" i="1"/>
  <c r="R51" i="1"/>
  <c r="Z51" i="1"/>
  <c r="Q51" i="1"/>
  <c r="Y51" i="1"/>
  <c r="V19" i="1"/>
  <c r="U19" i="1"/>
  <c r="T19" i="1"/>
  <c r="R19" i="1"/>
  <c r="Z19" i="1"/>
  <c r="Q19" i="1"/>
  <c r="Y19" i="1"/>
  <c r="X168" i="1"/>
  <c r="AA168" i="1" s="1"/>
  <c r="R174" i="1"/>
  <c r="Z168" i="1"/>
  <c r="R166" i="1"/>
  <c r="Z160" i="1"/>
  <c r="AA156" i="1"/>
  <c r="V153" i="1"/>
  <c r="W153" i="1" s="1"/>
  <c r="W151" i="1"/>
  <c r="R148" i="1"/>
  <c r="R147" i="1"/>
  <c r="V137" i="1"/>
  <c r="W137" i="1" s="1"/>
  <c r="R133" i="1"/>
  <c r="R129" i="1"/>
  <c r="R125" i="1"/>
  <c r="R121" i="1"/>
  <c r="R117" i="1"/>
  <c r="R113" i="1"/>
  <c r="R109" i="1"/>
  <c r="R105" i="1"/>
  <c r="R101" i="1"/>
  <c r="R97" i="1"/>
  <c r="Z95" i="1"/>
  <c r="AA95" i="1" s="1"/>
  <c r="R93" i="1"/>
  <c r="R89" i="1"/>
  <c r="R82" i="1"/>
  <c r="AA78" i="1"/>
  <c r="V65" i="1"/>
  <c r="S62" i="1"/>
  <c r="V49" i="1"/>
  <c r="X47" i="1"/>
  <c r="X45" i="1"/>
  <c r="X43" i="1"/>
  <c r="X41" i="1"/>
  <c r="X39" i="1"/>
  <c r="X37" i="1"/>
  <c r="X35" i="1"/>
  <c r="X33" i="1"/>
  <c r="X17" i="1"/>
  <c r="U76" i="1"/>
  <c r="U74" i="1"/>
  <c r="W74" i="1" s="1"/>
  <c r="U72" i="1"/>
  <c r="W72" i="1" s="1"/>
  <c r="U70" i="1"/>
  <c r="U68" i="1"/>
  <c r="W68" i="1" s="1"/>
  <c r="U66" i="1"/>
  <c r="W66" i="1" s="1"/>
  <c r="U64" i="1"/>
  <c r="W64" i="1" s="1"/>
  <c r="U62" i="1"/>
  <c r="W62" i="1" s="1"/>
  <c r="U60" i="1"/>
  <c r="W60" i="1" s="1"/>
  <c r="U58" i="1"/>
  <c r="U56" i="1"/>
  <c r="W56" i="1" s="1"/>
  <c r="U54" i="1"/>
  <c r="W54" i="1" s="1"/>
  <c r="U52" i="1"/>
  <c r="U50" i="1"/>
  <c r="U48" i="1"/>
  <c r="U46" i="1"/>
  <c r="U44" i="1"/>
  <c r="W44" i="1" s="1"/>
  <c r="U42" i="1"/>
  <c r="U40" i="1"/>
  <c r="W40" i="1" s="1"/>
  <c r="U38" i="1"/>
  <c r="U36" i="1"/>
  <c r="W36" i="1" s="1"/>
  <c r="U34" i="1"/>
  <c r="V76" i="1"/>
  <c r="V74" i="1"/>
  <c r="V72" i="1"/>
  <c r="V70" i="1"/>
  <c r="Y76" i="1"/>
  <c r="AA76" i="1" s="1"/>
  <c r="Y74" i="1"/>
  <c r="AA74" i="1" s="1"/>
  <c r="Y72" i="1"/>
  <c r="AA72" i="1" s="1"/>
  <c r="Y70" i="1"/>
  <c r="AA70" i="1" s="1"/>
  <c r="Y68" i="1"/>
  <c r="AA68" i="1" s="1"/>
  <c r="Y66" i="1"/>
  <c r="Y64" i="1"/>
  <c r="AA64" i="1" s="1"/>
  <c r="Y62" i="1"/>
  <c r="AA62" i="1" s="1"/>
  <c r="Y60" i="1"/>
  <c r="AA60" i="1" s="1"/>
  <c r="Y58" i="1"/>
  <c r="Y56" i="1"/>
  <c r="Y54" i="1"/>
  <c r="AA54" i="1" s="1"/>
  <c r="Y52" i="1"/>
  <c r="Y50" i="1"/>
  <c r="Y48" i="1"/>
  <c r="AA48" i="1" s="1"/>
  <c r="Y46" i="1"/>
  <c r="Y44" i="1"/>
  <c r="Y42" i="1"/>
  <c r="Y40" i="1"/>
  <c r="Y38" i="1"/>
  <c r="Y36" i="1"/>
  <c r="Y34" i="1"/>
  <c r="Y32" i="1"/>
  <c r="Y30" i="1"/>
  <c r="Y28" i="1"/>
  <c r="AA28" i="1" s="1"/>
  <c r="Y26" i="1"/>
  <c r="Y24" i="1"/>
  <c r="AA24" i="1" s="1"/>
  <c r="Y22" i="1"/>
  <c r="Y20" i="1"/>
  <c r="Y18" i="1"/>
  <c r="Y16" i="1"/>
  <c r="Y14" i="1"/>
  <c r="Y12" i="1"/>
  <c r="Y10" i="1"/>
  <c r="Y8" i="1"/>
  <c r="Y6" i="1"/>
  <c r="B2" i="5"/>
  <c r="AA55" i="1" l="1"/>
  <c r="AA58" i="1"/>
  <c r="AA52" i="1"/>
  <c r="AA43" i="1"/>
  <c r="AA42" i="1"/>
  <c r="AA50" i="1"/>
  <c r="AA37" i="1"/>
  <c r="S43" i="1"/>
  <c r="AA15" i="1"/>
  <c r="AA6" i="1"/>
  <c r="AA44" i="1"/>
  <c r="AA36" i="1"/>
  <c r="AA32" i="1"/>
  <c r="AA46" i="1"/>
  <c r="W46" i="1"/>
  <c r="AA22" i="1"/>
  <c r="W52" i="1"/>
  <c r="AA49" i="1"/>
  <c r="S49" i="1"/>
  <c r="W49" i="1"/>
  <c r="AA47" i="1"/>
  <c r="AA45" i="1"/>
  <c r="W42" i="1"/>
  <c r="AA40" i="1"/>
  <c r="AA7" i="1"/>
  <c r="W10" i="1"/>
  <c r="AA23" i="1"/>
  <c r="W24" i="1"/>
  <c r="AA25" i="1"/>
  <c r="W32" i="1"/>
  <c r="AA26" i="1"/>
  <c r="AA18" i="1"/>
  <c r="S33" i="1"/>
  <c r="W38" i="1"/>
  <c r="AA34" i="1"/>
  <c r="W20" i="1"/>
  <c r="W34" i="1"/>
  <c r="S35" i="1"/>
  <c r="S15" i="1"/>
  <c r="AA14" i="1"/>
  <c r="AA10" i="1"/>
  <c r="AA20" i="1"/>
  <c r="W18" i="1"/>
  <c r="AA16" i="1"/>
  <c r="W14" i="1"/>
  <c r="S13" i="1"/>
  <c r="AA8" i="1"/>
  <c r="W6" i="1"/>
  <c r="W154" i="1"/>
  <c r="W190" i="1"/>
  <c r="W134" i="1"/>
  <c r="W192" i="1"/>
  <c r="AA53" i="1"/>
  <c r="W57" i="1"/>
  <c r="AA39" i="1"/>
  <c r="AA19" i="1"/>
  <c r="AA132" i="1"/>
  <c r="W103" i="1"/>
  <c r="W156" i="1"/>
  <c r="AA90" i="1"/>
  <c r="S137" i="1"/>
  <c r="S59" i="1"/>
  <c r="S154" i="1"/>
  <c r="W128" i="1"/>
  <c r="AA176" i="1"/>
  <c r="AA141" i="1"/>
  <c r="W174" i="1"/>
  <c r="AA66" i="1"/>
  <c r="W41" i="1"/>
  <c r="W82" i="1"/>
  <c r="W129" i="1"/>
  <c r="AA77" i="1"/>
  <c r="W11" i="1"/>
  <c r="AA69" i="1"/>
  <c r="W185" i="1"/>
  <c r="W55" i="1"/>
  <c r="S202" i="1"/>
  <c r="W138" i="1"/>
  <c r="AA159" i="1"/>
  <c r="AA31" i="1"/>
  <c r="W80" i="1"/>
  <c r="AA174" i="1"/>
  <c r="W200" i="1"/>
  <c r="AA94" i="1"/>
  <c r="AA73" i="1"/>
  <c r="S23" i="1"/>
  <c r="AA79" i="1"/>
  <c r="S69" i="1"/>
  <c r="S77" i="1"/>
  <c r="W48" i="1"/>
  <c r="W101" i="1"/>
  <c r="W117" i="1"/>
  <c r="W139" i="1"/>
  <c r="W86" i="1"/>
  <c r="AA75" i="1"/>
  <c r="AA109" i="1"/>
  <c r="W25" i="1"/>
  <c r="AA21" i="1"/>
  <c r="W22" i="1"/>
  <c r="W85" i="1"/>
  <c r="AA71" i="1"/>
  <c r="AA29" i="1"/>
  <c r="W180" i="1"/>
  <c r="AA87" i="1"/>
  <c r="AA138" i="1"/>
  <c r="AA157" i="1"/>
  <c r="S186" i="1"/>
  <c r="AA30" i="1"/>
  <c r="W76" i="1"/>
  <c r="AA51" i="1"/>
  <c r="AA143" i="1"/>
  <c r="AA183" i="1"/>
  <c r="W159" i="1"/>
  <c r="W182" i="1"/>
  <c r="W163" i="1"/>
  <c r="S86" i="1"/>
  <c r="W12" i="1"/>
  <c r="AA56" i="1"/>
  <c r="AA12" i="1"/>
  <c r="AA59" i="1"/>
  <c r="W184" i="1"/>
  <c r="AA11" i="1"/>
  <c r="W95" i="1"/>
  <c r="W119" i="1"/>
  <c r="W172" i="1"/>
  <c r="AA202" i="1"/>
  <c r="W27" i="1"/>
  <c r="W100" i="1"/>
  <c r="W92" i="1"/>
  <c r="S57" i="1"/>
  <c r="S7" i="1"/>
  <c r="W16" i="1"/>
  <c r="W26" i="1"/>
  <c r="W50" i="1"/>
  <c r="AA38" i="1"/>
  <c r="AA35" i="1"/>
  <c r="W33" i="1"/>
  <c r="S93" i="1"/>
  <c r="S109" i="1"/>
  <c r="S125" i="1"/>
  <c r="S61" i="1"/>
  <c r="AA155" i="1"/>
  <c r="W158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S4" i="1" l="1"/>
  <c r="D4" i="4" s="1"/>
  <c r="W4" i="1"/>
  <c r="AA4" i="1"/>
  <c r="I6" i="4"/>
  <c r="D5" i="4"/>
  <c r="I4" i="4"/>
  <c r="E6" i="4"/>
  <c r="D6" i="4"/>
  <c r="I5" i="4"/>
  <c r="H4" i="4"/>
  <c r="H5" i="4"/>
  <c r="E4" i="7"/>
  <c r="H6" i="4"/>
  <c r="F4" i="7"/>
  <c r="B8" i="4"/>
  <c r="G4" i="7" s="1"/>
  <c r="E4" i="4" l="1"/>
  <c r="F4" i="4" s="1"/>
  <c r="E5" i="4"/>
  <c r="F5" i="4" s="1"/>
  <c r="J5" i="4"/>
  <c r="J4" i="4"/>
  <c r="J6" i="4"/>
  <c r="F6" i="4"/>
  <c r="I8" i="4"/>
  <c r="D8" i="4"/>
  <c r="H8" i="4"/>
  <c r="E8" i="4" l="1"/>
  <c r="F8" i="4" s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<sst xmlns="http://schemas.openxmlformats.org/spreadsheetml/2006/main" count="1354" uniqueCount="186">
  <si>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</si>
  <si>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</si>
  <si>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</si>
  <si>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</si>
  <si>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</si>
  <si>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</si>
  <si>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</si>
  <si>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</si>
  <si>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</si>
  <si>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</si>
  <si>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</si>
  <si>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</si>
  <si>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</si>
  <si>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</si>
  <si>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</si>
  <si>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</si>
  <si>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</si>
  <si>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</si>
  <si>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</si>
  <si>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</si>
  <si>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</si>
  <si>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</si>
  <si>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</si>
  <si>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</si>
  <si>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</si>
  <si>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</si>
  <si>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</si>
  <si>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</si>
  <si>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</si>
  <si>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</si>
  <si>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</si>
  <si>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</si>
  <si>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</si>
  <si>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</si>
  <si>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</si>
  <si>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</si>
  <si>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</si>
  <si>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</si>
  <si>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</si>
  <si>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</si>
  <si>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</si>
  <si>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</si>
  <si>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</si>
  <si>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</si>
  <si>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</si>
  <si>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</si>
  <si>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</si>
  <si>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</si>
  <si>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</si>
  <si>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</si>
  <si>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</si>
  <si>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</si>
  <si>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</si>
  <si>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</si>
  <si>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</si>
  <si>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</si>
  <si>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</si>
  <si>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</si>
  <si>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</si>
  <si>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</si>
  <si>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</si>
  <si>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</si>
  <si>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</si>
  <si>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</si>
  <si>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</si>
  <si>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</si>
  <si>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</si>
  <si>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</si>
  <si>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</si>
  <si>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</si>
  <si>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</si>
  <si>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</si>
  <si>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</si>
  <si>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</si>
  <si>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</si>
  <si>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</si>
  <si>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</si>
  <si>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</si>
  <si>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</si>
  <si>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</si>
  <si>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</si>
  <si>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</si>
  <si>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</si>
  <si>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</si>
  <si>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</si>
  <si>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</si>
  <si>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</si>
  <si>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</si>
  <si>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</si>
  <si>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</si>
  <si>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</si>
  <si>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</si>
  <si>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</si>
  <si>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</si>
  <si>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</si>
  <si>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</si>
  <si>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</si>
  <si>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</si>
  <si>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</si>
  <si>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</si>
  <si>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</si>
  <si>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</si>
  <si>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</si>
  <si>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</si>
  <si>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</si>
  <si>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</si>
  <si>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</si>
  <si>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</si>
  <si>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</si>
  <si>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</si>
  <si>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</si>
  <si>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</si>
  <si>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</si>
  <si>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</si>
  <si>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</si>
  <si>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</si>
  <si>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</si>
  <si>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</si>
  <si>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</si>
  <si>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</si>
  <si>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</si>
  <si>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</si>
  <si>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</si>
  <si>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</si>
  <si>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</si>
  <si>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</si>
  <si>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</si>
  <si>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</si>
  <si>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</si>
  <si>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</si>
  <si>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Fleur</t>
  </si>
  <si>
    <t>Stilora</t>
  </si>
  <si>
    <t>Forsthaus</t>
  </si>
  <si>
    <t>Holzfäller</t>
  </si>
  <si>
    <t>Wohnhaus Pia</t>
  </si>
  <si>
    <t>Wohnhaus Täddy</t>
  </si>
  <si>
    <t>Wohnhaus targ0X</t>
  </si>
  <si>
    <t>Gewächshaus</t>
  </si>
  <si>
    <t>Wohnhaus Gärtner</t>
  </si>
  <si>
    <t>Töpferei</t>
  </si>
  <si>
    <t>Heilerin</t>
  </si>
  <si>
    <t>Windmühle</t>
  </si>
  <si>
    <t>Fischer</t>
  </si>
  <si>
    <t>Hafenmeister</t>
  </si>
  <si>
    <t>Handelskontor</t>
  </si>
  <si>
    <t>Wohnhaus Colaman</t>
  </si>
  <si>
    <t>Gemüsebauer</t>
  </si>
  <si>
    <t>Hühnerstall</t>
  </si>
  <si>
    <t>Bäcker</t>
  </si>
  <si>
    <t>Wohnhaus Lux</t>
  </si>
  <si>
    <t>Fischerboot</t>
  </si>
  <si>
    <t>Kontor</t>
  </si>
  <si>
    <t>Große Lagerhalle</t>
  </si>
  <si>
    <t>Wertspeicher</t>
  </si>
  <si>
    <t>Werft + Lagerhaus + Kran</t>
  </si>
  <si>
    <t>Bibliothek</t>
  </si>
  <si>
    <t>Floristin</t>
  </si>
  <si>
    <t>Imker</t>
  </si>
  <si>
    <t>Kapelle + Friedhof</t>
  </si>
  <si>
    <t>Miene</t>
  </si>
  <si>
    <t>Schmied</t>
  </si>
  <si>
    <t>Wohnhaus Hotzen</t>
  </si>
  <si>
    <t>Wohnhaus Michi</t>
  </si>
  <si>
    <t>Wohnhaus Lenny</t>
  </si>
  <si>
    <t>Wohnhaus RIIBII</t>
  </si>
  <si>
    <t>Hafenbereich (komplette Deko)</t>
  </si>
  <si>
    <t>Wohnhaus CuzRose</t>
  </si>
  <si>
    <t>Wohnhaus LordRazen</t>
  </si>
  <si>
    <t>Winzer "Bernds Wein"</t>
  </si>
  <si>
    <t>Weinhändler "Rosenbach"</t>
  </si>
  <si>
    <t>Hafen-Kneipe</t>
  </si>
  <si>
    <t>Wohnhaus Mika</t>
  </si>
  <si>
    <t>Wohnhaus Gero</t>
  </si>
  <si>
    <t>Wohnhaus Gemüsebauer</t>
  </si>
  <si>
    <t>Wohnhaus PixelHuhn</t>
  </si>
  <si>
    <t>Lehmgrube mit Kran</t>
  </si>
  <si>
    <r>
      <t xml:space="preserve">Birkenwald </t>
    </r>
    <r>
      <rPr>
        <i/>
        <sz val="11"/>
        <color rgb="FF00B050"/>
        <rFont val="Calibri"/>
        <family val="2"/>
        <scheme val="minor"/>
      </rPr>
      <t>(hell-grün)</t>
    </r>
  </si>
  <si>
    <r>
      <t xml:space="preserve">Blumenbeete </t>
    </r>
    <r>
      <rPr>
        <i/>
        <sz val="11"/>
        <color rgb="FFF379A7"/>
        <rFont val="Calibri"/>
        <family val="2"/>
        <scheme val="minor"/>
      </rPr>
      <t>(pink)</t>
    </r>
  </si>
  <si>
    <r>
      <t xml:space="preserve">Weizenfelder </t>
    </r>
    <r>
      <rPr>
        <i/>
        <sz val="11"/>
        <color theme="7" tint="-0.249977111117893"/>
        <rFont val="Calibri"/>
        <family val="2"/>
        <scheme val="minor"/>
      </rPr>
      <t>(gelb)</t>
    </r>
  </si>
  <si>
    <r>
      <t xml:space="preserve">Gemüsefelder </t>
    </r>
    <r>
      <rPr>
        <i/>
        <sz val="11"/>
        <color theme="5" tint="-0.249977111117893"/>
        <rFont val="Calibri"/>
        <family val="2"/>
        <scheme val="minor"/>
      </rPr>
      <t>(orange)</t>
    </r>
  </si>
  <si>
    <r>
      <t xml:space="preserve">Weinreben </t>
    </r>
    <r>
      <rPr>
        <i/>
        <sz val="11"/>
        <color rgb="FF7030A0"/>
        <rFont val="Calibri"/>
        <family val="2"/>
        <scheme val="minor"/>
      </rPr>
      <t>(lila)</t>
    </r>
  </si>
  <si>
    <r>
      <t xml:space="preserve">Fichtenwald </t>
    </r>
    <r>
      <rPr>
        <i/>
        <sz val="11"/>
        <color theme="9" tint="-0.249977111117893"/>
        <rFont val="Calibri"/>
        <family val="2"/>
        <scheme val="minor"/>
      </rPr>
      <t>(grün)</t>
    </r>
  </si>
  <si>
    <r>
      <t>RATHAUS</t>
    </r>
    <r>
      <rPr>
        <sz val="10"/>
        <color rgb="FF3F3F76"/>
        <rFont val="Calibri"/>
        <family val="2"/>
        <scheme val="minor"/>
      </rPr>
      <t xml:space="preserve"> </t>
    </r>
    <r>
      <rPr>
        <u/>
        <sz val="10"/>
        <color rgb="FF3F3F76"/>
        <rFont val="Calibri"/>
        <family val="2"/>
        <scheme val="minor"/>
      </rPr>
      <t>(</t>
    </r>
    <r>
      <rPr>
        <b/>
        <u/>
        <sz val="10"/>
        <color rgb="FF3F3F76"/>
        <rFont val="Calibri"/>
        <family val="2"/>
        <scheme val="minor"/>
      </rPr>
      <t>gebaut von</t>
    </r>
    <r>
      <rPr>
        <b/>
        <i/>
        <u/>
        <sz val="10"/>
        <color rgb="FF3F3F76"/>
        <rFont val="Calibri"/>
        <family val="2"/>
        <scheme val="minor"/>
      </rPr>
      <t xml:space="preserve"> </t>
    </r>
    <r>
      <rPr>
        <b/>
        <i/>
        <u/>
        <sz val="10"/>
        <rFont val="Calibri"/>
        <family val="2"/>
        <scheme val="minor"/>
      </rPr>
      <t>Lux</t>
    </r>
    <r>
      <rPr>
        <u/>
        <sz val="10"/>
        <color rgb="FF3F3F76"/>
        <rFont val="Calibri"/>
        <family val="2"/>
        <scheme val="minor"/>
      </rPr>
      <t>)</t>
    </r>
  </si>
  <si>
    <r>
      <t xml:space="preserve">Schiff </t>
    </r>
    <r>
      <rPr>
        <u/>
        <sz val="9"/>
        <color rgb="FF3F3F76"/>
        <rFont val="Calibri"/>
        <family val="2"/>
        <scheme val="minor"/>
      </rPr>
      <t>(</t>
    </r>
    <r>
      <rPr>
        <b/>
        <u/>
        <sz val="10"/>
        <color rgb="FF3F3F76"/>
        <rFont val="Calibri"/>
        <family val="2"/>
        <scheme val="minor"/>
      </rPr>
      <t xml:space="preserve">PlanetMinecraft: </t>
    </r>
    <r>
      <rPr>
        <b/>
        <i/>
        <u/>
        <sz val="10"/>
        <rFont val="Calibri"/>
        <family val="2"/>
        <scheme val="minor"/>
      </rPr>
      <t>fennec112_1</t>
    </r>
    <r>
      <rPr>
        <i/>
        <u/>
        <sz val="9"/>
        <color rgb="FF3F3F76"/>
        <rFont val="Calibri"/>
        <family val="2"/>
        <scheme val="minor"/>
      </rPr>
      <t>)</t>
    </r>
  </si>
  <si>
    <t>mn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</si>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</sst>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  <font>
      <sz val="10"/>
      <color rgb="FF3F3F76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F379A7"/>
      <name val="Calibri"/>
      <family val="2"/>
      <scheme val="minor"/>
    </font>
    <font>
      <i/>
      <sz val="11"/>
      <color theme="7" tint="-0.249977111117893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i/>
      <sz val="11"/>
      <color rgb="FF7030A0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u/>
      <sz val="10"/>
      <color rgb="FF3F3F76"/>
      <name val="Calibri"/>
      <family val="2"/>
      <scheme val="minor"/>
    </font>
    <font>
      <b/>
      <u/>
      <sz val="10"/>
      <color rgb="FF3F3F76"/>
      <name val="Calibri"/>
      <family val="2"/>
      <scheme val="minor"/>
    </font>
    <font>
      <b/>
      <i/>
      <u/>
      <sz val="10"/>
      <color rgb="FF3F3F76"/>
      <name val="Calibri"/>
      <family val="2"/>
      <scheme val="minor"/>
    </font>
    <font>
      <b/>
      <i/>
      <u/>
      <sz val="10"/>
      <name val="Calibri"/>
      <family val="2"/>
      <scheme val="minor"/>
    </font>
    <font>
      <u/>
      <sz val="9"/>
      <color rgb="FF3F3F76"/>
      <name val="Calibri"/>
      <family val="2"/>
      <scheme val="minor"/>
    </font>
    <font>
      <i/>
      <u/>
      <sz val="9"/>
      <color rgb="FF3F3F7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379A7"/>
      <color rgb="FFC981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B10" sqref="B10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ht="16.5" thickTop="1" thickBot="1" x14ac:dyDescent="0.3">
      <c r="A1" s="1"/>
      <c r="B1" s="1"/>
    </row>
    <row r="2" spans="1:2" ht="30" thickTop="1" thickBot="1" x14ac:dyDescent="0.5">
      <c r="A2" s="1"/>
      <c r="B2" s="19" t="str">
        <f>CONCATENATE("Stadtantrag",IF(B8="","",CONCATENATE(" für ",B8)))</f>
        <v>Stadtantrag für Fleur</v>
      </c>
    </row>
    <row r="3" spans="1:2" ht="16.5" thickTop="1" thickBot="1" x14ac:dyDescent="0.3">
      <c r="A3" s="1"/>
      <c r="B3" s="1" t="str">
        <f>IF(AND(ISNUMBER(B11),ISNUMBER(B12)),CONCATENATE("/tppos ",B11," 100 ",B12),"")</f>
        <v>/tppos 5795 100 3300</v>
      </c>
    </row>
    <row r="4" spans="1:2" ht="16.5" thickTop="1" thickBot="1" x14ac:dyDescent="0.3">
      <c r="A4" s="1"/>
      <c r="B4" s="1"/>
    </row>
    <row r="5" spans="1:2" ht="16.5" thickTop="1" thickBot="1" x14ac:dyDescent="0.3">
      <c r="A5" s="1"/>
      <c r="B5" s="1" t="s">
        <v>119</v>
      </c>
    </row>
    <row r="6" spans="1:2" ht="16.5" thickTop="1" thickBot="1" x14ac:dyDescent="0.3">
      <c r="A6" s="1"/>
      <c r="B6" s="1" t="s">
        <v>120</v>
      </c>
    </row>
    <row r="7" spans="1:2" ht="16.5" thickTop="1" thickBot="1" x14ac:dyDescent="0.3">
      <c r="A7" s="1"/>
      <c r="B7" s="1"/>
    </row>
    <row r="8" spans="1:2" ht="16.5" thickTop="1" thickBot="1" x14ac:dyDescent="0.3">
      <c r="A8" s="1" t="s">
        <v>9</v>
      </c>
      <c r="B8" s="35" t="s">
        <v>130</v>
      </c>
    </row>
    <row r="9" spans="1:2" ht="16.5" thickTop="1" thickBot="1" x14ac:dyDescent="0.3">
      <c r="A9" s="1" t="s">
        <v>10</v>
      </c>
      <c r="B9" s="35" t="s">
        <v>131</v>
      </c>
    </row>
    <row r="10" spans="1:2" ht="16.5" thickTop="1" thickBot="1" x14ac:dyDescent="0.3">
      <c r="A10" s="1" t="s">
        <v>11</v>
      </c>
      <c r="B10" s="35"/>
    </row>
    <row r="11" spans="1:2" ht="16.5" thickTop="1" thickBot="1" x14ac:dyDescent="0.3">
      <c r="A11" s="1" t="s">
        <v>12</v>
      </c>
      <c r="B11" s="36">
        <v>5795</v>
      </c>
    </row>
    <row r="12" spans="1:2" ht="16.5" thickTop="1" thickBot="1" x14ac:dyDescent="0.3">
      <c r="A12" s="1" t="s">
        <v>13</v>
      </c>
      <c r="B12" s="36">
        <v>3300</v>
      </c>
    </row>
    <row r="13" spans="1:2" ht="16.5" thickTop="1" thickBot="1" x14ac:dyDescent="0.3">
      <c r="A13" s="1" t="s">
        <v>14</v>
      </c>
      <c r="B13" s="35" t="s">
        <v>185</v>
      </c>
    </row>
    <row r="14" spans="1:2" ht="16.5" thickTop="1" thickBot="1" x14ac:dyDescent="0.3"/>
    <row r="15" spans="1:2" ht="16.5" thickTop="1" thickBot="1" x14ac:dyDescent="0.3">
      <c r="A15" s="1"/>
      <c r="B15" s="3" t="s">
        <v>128</v>
      </c>
    </row>
    <row r="16" spans="1:2" ht="16.5" thickTop="1" thickBot="1" x14ac:dyDescent="0.3">
      <c r="A16" s="1" t="s">
        <v>123</v>
      </c>
      <c r="B16" s="35"/>
    </row>
    <row r="17" spans="1:3" ht="16.5" thickTop="1" thickBot="1" x14ac:dyDescent="0.3">
      <c r="A17" s="1" t="s">
        <v>74</v>
      </c>
      <c r="B17" s="36"/>
      <c r="C17" s="31"/>
    </row>
    <row r="18" spans="1:3" ht="16.5" thickTop="1" thickBot="1" x14ac:dyDescent="0.3">
      <c r="C18" s="31"/>
    </row>
    <row r="19" spans="1:3" ht="16.5" thickTop="1" thickBot="1" x14ac:dyDescent="0.3">
      <c r="A19" s="1"/>
      <c r="B19" s="3" t="s">
        <v>129</v>
      </c>
    </row>
    <row r="20" spans="1:3" ht="16.5" thickTop="1" thickBot="1" x14ac:dyDescent="0.3">
      <c r="A20" s="1" t="s">
        <v>123</v>
      </c>
      <c r="B20" s="35"/>
      <c r="C20" s="31"/>
    </row>
    <row r="21" spans="1:3" ht="16.5" thickTop="1" thickBot="1" x14ac:dyDescent="0.3">
      <c r="A21" s="1" t="s">
        <v>74</v>
      </c>
      <c r="B21" s="36"/>
      <c r="C21" s="31"/>
    </row>
    <row r="22" spans="1:3" ht="15.75" thickTop="1" x14ac:dyDescent="0.25"/>
    <row r="23" spans="1:3" ht="15.75" thickBot="1" x14ac:dyDescent="0.3"/>
    <row r="24" spans="1:3" ht="16.5" thickTop="1" thickBot="1" x14ac:dyDescent="0.3">
      <c r="A24" s="1"/>
      <c r="B24" s="3" t="s">
        <v>89</v>
      </c>
    </row>
    <row r="25" spans="1:3" ht="16.5" thickTop="1" thickBot="1" x14ac:dyDescent="0.3">
      <c r="A25" s="1" t="s">
        <v>90</v>
      </c>
      <c r="B25" s="35"/>
    </row>
    <row r="26" spans="1:3" ht="16.5" thickTop="1" thickBot="1" x14ac:dyDescent="0.3">
      <c r="A26" s="1" t="s">
        <v>121</v>
      </c>
      <c r="B26" s="37"/>
      <c r="C26" s="31" t="s">
        <v>122</v>
      </c>
    </row>
    <row r="27" spans="1:3" ht="15.75" thickTop="1" x14ac:dyDescent="0.25"/>
    <row r="28" spans="1:3" x14ac:dyDescent="0.25">
      <c r="B28" s="40" t="s">
        <v>125</v>
      </c>
    </row>
    <row r="29" spans="1:3" x14ac:dyDescent="0.25">
      <c r="B29" s="40" t="s">
        <v>124</v>
      </c>
    </row>
    <row r="30" spans="1:3" x14ac:dyDescent="0.25">
      <c r="B30" s="40" t="s">
        <v>126</v>
      </c>
    </row>
    <row r="31" spans="1:3" x14ac:dyDescent="0.25">
      <c r="B31" s="41" t="s">
        <v>127</v>
      </c>
    </row>
  </sheetData>
  <hyperlinks>
    <hyperlink ref="B31" r:id="rId1" xr:uid="{00000000-0004-0000-0000-000000000000}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4"/>
  <sheetViews>
    <sheetView zoomScaleNormal="100" workbookViewId="0">
      <selection activeCell="M55" sqref="M55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5" customWidth="1"/>
    <col min="7" max="7" width="3.42578125" style="1" customWidth="1"/>
    <col min="8" max="10" width="16.7109375" style="5" customWidth="1"/>
    <col min="11" max="11" width="3.42578125" style="1" customWidth="1"/>
    <col min="12" max="14" width="16.7109375" style="5" customWidth="1"/>
    <col min="15" max="15" width="3.42578125" style="1" customWidth="1"/>
    <col min="16" max="27" width="4.85546875" hidden="1" customWidth="1"/>
  </cols>
  <sheetData>
    <row r="1" spans="1:27" s="20" customFormat="1" ht="30" thickTop="1" thickBot="1" x14ac:dyDescent="0.5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thickTop="1" thickBot="1" x14ac:dyDescent="0.3">
      <c r="A2" s="1"/>
      <c r="B2" s="1" t="s">
        <v>5</v>
      </c>
      <c r="C2" s="1"/>
      <c r="D2" s="1" t="s">
        <v>8</v>
      </c>
      <c r="E2" s="1" t="s">
        <v>62</v>
      </c>
      <c r="F2" s="1"/>
      <c r="G2" s="1" t="s">
        <v>8</v>
      </c>
      <c r="H2" s="1" t="s">
        <v>64</v>
      </c>
      <c r="I2" s="1"/>
      <c r="J2" s="1"/>
      <c r="K2" s="1" t="s">
        <v>8</v>
      </c>
      <c r="L2" s="1" t="s">
        <v>63</v>
      </c>
      <c r="M2" s="1"/>
      <c r="N2" s="1"/>
      <c r="O2" s="1" t="s">
        <v>8</v>
      </c>
      <c r="P2" s="1"/>
      <c r="Q2" s="1" t="s">
        <v>21</v>
      </c>
      <c r="R2" s="1"/>
      <c r="S2" s="1"/>
      <c r="T2" s="1" t="s">
        <v>22</v>
      </c>
      <c r="U2" s="1"/>
      <c r="V2" s="1"/>
      <c r="W2" s="1"/>
      <c r="X2" s="1" t="s">
        <v>7</v>
      </c>
      <c r="Y2" s="1"/>
      <c r="Z2" s="1"/>
      <c r="AA2" s="1"/>
    </row>
    <row r="3" spans="1:27" thickTop="1" thickBot="1" x14ac:dyDescent="0.3">
      <c r="A3" s="1" t="s">
        <v>4</v>
      </c>
      <c r="B3" s="1" t="s">
        <v>0</v>
      </c>
      <c r="C3" s="1" t="s">
        <v>6</v>
      </c>
      <c r="D3" s="1" t="s">
        <v>8</v>
      </c>
      <c r="E3" s="1" t="s">
        <v>15</v>
      </c>
      <c r="F3" s="1" t="s">
        <v>16</v>
      </c>
      <c r="G3" s="1" t="s">
        <v>8</v>
      </c>
      <c r="H3" s="1" t="s">
        <v>23</v>
      </c>
      <c r="I3" s="1" t="s">
        <v>24</v>
      </c>
      <c r="J3" s="1" t="s">
        <v>25</v>
      </c>
      <c r="K3" s="1" t="s">
        <v>8</v>
      </c>
      <c r="L3" s="1" t="s">
        <v>35</v>
      </c>
      <c r="M3" s="1" t="s">
        <v>49</v>
      </c>
      <c r="N3" s="1" t="s">
        <v>36</v>
      </c>
      <c r="O3" s="1" t="s">
        <v>8</v>
      </c>
      <c r="P3" s="1" t="s">
        <v>46</v>
      </c>
      <c r="Q3" s="1" t="s">
        <v>15</v>
      </c>
      <c r="R3" s="1" t="s">
        <v>53</v>
      </c>
      <c r="S3" s="1" t="s">
        <v>54</v>
      </c>
      <c r="T3" s="1" t="s">
        <v>23</v>
      </c>
      <c r="U3" s="1" t="s">
        <v>24</v>
      </c>
      <c r="V3" s="1" t="s">
        <v>25</v>
      </c>
      <c r="W3" s="1" t="s">
        <v>54</v>
      </c>
      <c r="X3" s="1" t="s">
        <v>55</v>
      </c>
      <c r="Y3" s="1" t="s">
        <v>41</v>
      </c>
      <c r="Z3" s="1" t="s">
        <v>36</v>
      </c>
      <c r="AA3" s="1" t="s">
        <v>54</v>
      </c>
    </row>
    <row r="4" spans="1:27" thickTop="1" thickBot="1" x14ac:dyDescent="0.3">
      <c r="A4" s="4">
        <v>1</v>
      </c>
      <c r="B4" s="38" t="s">
        <v>1</v>
      </c>
      <c r="C4" s="38" t="s">
        <v>132</v>
      </c>
      <c r="D4" s="39" t="s">
        <v>8</v>
      </c>
      <c r="E4" s="38" t="s">
        <v>92</v>
      </c>
      <c r="F4" s="38" t="s">
        <v>56</v>
      </c>
      <c r="G4" s="39"/>
      <c r="H4" s="38"/>
      <c r="I4" s="38"/>
      <c r="J4" s="38"/>
      <c r="K4" s="39"/>
      <c r="L4" s="38" t="s">
        <v>37</v>
      </c>
      <c r="M4" s="38" t="s">
        <v>52</v>
      </c>
      <c r="N4" s="38" t="s">
        <v>42</v>
      </c>
      <c r="O4" s="39" t="s">
        <v>8</v>
      </c>
      <c r="P4" s="13" t="str">
        <f>IF(B4="","",VLOOKUP(B4,Bewertungsoptionen!$A$4:$B$7,2,FALSE))</f>
        <v>G</v>
      </c>
      <c r="Q4" s="13">
        <f>IF(P4="","",IF(E4="","",VLOOKUP(E4,Bewertungsoptionen!$A$13:$B$22,2,FALSE)))</f>
        <v>2</v>
      </c>
      <c r="R4" s="13">
        <f>IF(P4="","",IF(F4="","",VLOOKUP(F4,Bewertungsoptionen!$A$26:$B$30,2,FALSE)))</f>
        <v>0</v>
      </c>
      <c r="S4" s="14">
        <f>SUM(Q4:R4)</f>
        <v>2</v>
      </c>
      <c r="T4" s="13" t="str">
        <f>IF(P4="","",IF(H4="","",VLOOKUP(H4,Bewertungsoptionen!$A$36:$B$38,2,FALSE)))</f>
        <v/>
      </c>
      <c r="U4" s="13" t="str">
        <f>IF(P4="","",IF(I4="","",VLOOKUP(I4,Bewertungsoptionen!$A$42:$B$44,2,FALSE)))</f>
        <v/>
      </c>
      <c r="V4" s="13" t="str">
        <f>IF(P4="","",IF(J4="","",VLOOKUP(J4,Bewertungsoptionen!$A$48:$B$50,2,FALSE)))</f>
        <v/>
      </c>
      <c r="W4" s="14">
        <f>SUM(T4:V4)</f>
        <v>0</v>
      </c>
      <c r="X4" s="13">
        <f>IF(P4="","",IF(L4="","",VLOOKUP(L4,Bewertungsoptionen!$A$56:$B$57,2,FALSE)))</f>
        <v>1</v>
      </c>
      <c r="Y4" s="13">
        <f>IF(P4="","",IF(M4="","",VLOOKUP(M4,Bewertungsoptionen!$A$61:$B$64,2,FALSE)))</f>
        <v>3</v>
      </c>
      <c r="Z4" s="13">
        <f>IF(P4="","",IF(N4="","",VLOOKUP(N4,Bewertungsoptionen!$A$68:$B$71,2,FALSE)))</f>
        <v>0</v>
      </c>
      <c r="AA4" s="14">
        <f>SUM(X4:Z4)</f>
        <v>4</v>
      </c>
    </row>
    <row r="5" spans="1:27" thickTop="1" thickBot="1" x14ac:dyDescent="0.3">
      <c r="A5" s="4">
        <f>A4+1</f>
        <v>2</v>
      </c>
      <c r="B5" s="38" t="s">
        <v>1</v>
      </c>
      <c r="C5" s="38" t="s">
        <v>133</v>
      </c>
      <c r="D5" s="39" t="s">
        <v>8</v>
      </c>
      <c r="E5" s="38" t="s">
        <v>92</v>
      </c>
      <c r="F5" s="38" t="s">
        <v>56</v>
      </c>
      <c r="G5" s="39"/>
      <c r="H5" s="38"/>
      <c r="I5" s="38"/>
      <c r="J5" s="38"/>
      <c r="K5" s="39"/>
      <c r="L5" s="38" t="s">
        <v>37</v>
      </c>
      <c r="M5" s="38" t="s">
        <v>51</v>
      </c>
      <c r="N5" s="38" t="s">
        <v>42</v>
      </c>
      <c r="O5" s="39" t="s">
        <v>8</v>
      </c>
      <c r="P5" s="13" t="str">
        <f>IF(B5="","",VLOOKUP(B5,Bewertungsoptionen!$A$4:$B$7,2,FALSE))</f>
        <v>G</v>
      </c>
      <c r="Q5" s="13">
        <f>IF(P5="","",IF(E5="","",VLOOKUP(E5,Bewertungsoptionen!$A$13:$B$22,2,FALSE)))</f>
        <v>2</v>
      </c>
      <c r="R5" s="13">
        <f>IF(P5="","",IF(F5="","",VLOOKUP(F5,Bewertungsoptionen!$A$26:$B$30,2,FALSE)))</f>
        <v>0</v>
      </c>
      <c r="S5" s="14">
        <f t="shared" ref="S5:S68" si="0">SUM(Q5:R5)</f>
        <v>2</v>
      </c>
      <c r="T5" s="13" t="str">
        <f>IF(P5="","",IF(H5="","",VLOOKUP(H5,Bewertungsoptionen!$A$36:$B$38,2,FALSE)))</f>
        <v/>
      </c>
      <c r="U5" s="13" t="str">
        <f>IF(P5="","",IF(I5="","",VLOOKUP(I5,Bewertungsoptionen!$A$42:$B$44,2,FALSE)))</f>
        <v/>
      </c>
      <c r="V5" s="13" t="str">
        <f>IF(P5="","",IF(J5="","",VLOOKUP(J5,Bewertungsoptionen!$A$48:$B$50,2,FALSE)))</f>
        <v/>
      </c>
      <c r="W5" s="14">
        <f t="shared" ref="W5:W68" si="1">SUM(T5:V5)</f>
        <v>0</v>
      </c>
      <c r="X5" s="13">
        <f>IF(P5="","",IF(L5="","",VLOOKUP(L5,Bewertungsoptionen!$A$56:$B$57,2,FALSE)))</f>
        <v>1</v>
      </c>
      <c r="Y5" s="13">
        <f>IF(P5="","",IF(M5="","",VLOOKUP(M5,Bewertungsoptionen!$A$61:$B$64,2,FALSE)))</f>
        <v>2</v>
      </c>
      <c r="Z5" s="13">
        <f>IF(P5="","",IF(N5="","",VLOOKUP(N5,Bewertungsoptionen!$A$68:$B$71,2,FALSE)))</f>
        <v>0</v>
      </c>
      <c r="AA5" s="14">
        <f t="shared" ref="AA5:AA68" si="2">SUM(X5:Z5)</f>
        <v>3</v>
      </c>
    </row>
    <row r="6" spans="1:27" thickTop="1" thickBot="1" x14ac:dyDescent="0.3">
      <c r="A6" s="4">
        <f t="shared" ref="A6:A69" si="3">A5+1</f>
        <v>3</v>
      </c>
      <c r="B6" s="38"/>
      <c r="C6" s="38"/>
      <c r="D6" s="39" t="s">
        <v>8</v>
      </c>
      <c r="E6" s="38"/>
      <c r="F6" s="38"/>
      <c r="G6" s="39"/>
      <c r="H6" s="38"/>
      <c r="I6" s="38"/>
      <c r="J6" s="38"/>
      <c r="K6" s="39"/>
      <c r="L6" s="38"/>
      <c r="M6" s="38"/>
      <c r="N6" s="38"/>
      <c r="O6" s="39" t="s">
        <v>8</v>
      </c>
      <c r="P6" s="13" t="str">
        <f>IF(B6="","",VLOOKUP(B6,Bewertungsoptionen!$A$4:$B$7,2,FALSE))</f>
        <v/>
      </c>
      <c r="Q6" s="13" t="str">
        <f>IF(P6="","",IF(E6="","",VLOOKUP(E6,Bewertungsoptionen!$A$13:$B$22,2,FALSE)))</f>
        <v/>
      </c>
      <c r="R6" s="13" t="str">
        <f>IF(P6="","",IF(F6="","",VLOOKUP(F6,Bewertungsoptionen!$A$26:$B$30,2,FALSE)))</f>
        <v/>
      </c>
      <c r="S6" s="14">
        <f t="shared" si="0"/>
        <v>0</v>
      </c>
      <c r="T6" s="13" t="str">
        <f>IF(P6="","",IF(H6="","",VLOOKUP(H6,Bewertungsoptionen!$A$36:$B$38,2,FALSE)))</f>
        <v/>
      </c>
      <c r="U6" s="13" t="str">
        <f>IF(P6="","",IF(I6="","",VLOOKUP(I6,Bewertungsoptionen!$A$42:$B$44,2,FALSE)))</f>
        <v/>
      </c>
      <c r="V6" s="13" t="str">
        <f>IF(P6="","",IF(J6="","",VLOOKUP(J6,Bewertungsoptionen!$A$48:$B$50,2,FALSE)))</f>
        <v/>
      </c>
      <c r="W6" s="14">
        <f t="shared" si="1"/>
        <v>0</v>
      </c>
      <c r="X6" s="13" t="str">
        <f>IF(P6="","",IF(L6="","",VLOOKUP(L6,Bewertungsoptionen!$A$56:$B$57,2,FALSE)))</f>
        <v/>
      </c>
      <c r="Y6" s="13" t="str">
        <f>IF(P6="","",IF(M6="","",VLOOKUP(M6,Bewertungsoptionen!$A$61:$B$64,2,FALSE)))</f>
        <v/>
      </c>
      <c r="Z6" s="13" t="str">
        <f>IF(P6="","",IF(N6="","",VLOOKUP(N6,Bewertungsoptionen!$A$68:$B$71,2,FALSE)))</f>
        <v/>
      </c>
      <c r="AA6" s="14">
        <f t="shared" si="2"/>
        <v>0</v>
      </c>
    </row>
    <row r="7" spans="1:27" thickTop="1" thickBot="1" x14ac:dyDescent="0.3">
      <c r="A7" s="4">
        <f t="shared" si="3"/>
        <v>4</v>
      </c>
      <c r="B7" s="38" t="s">
        <v>34</v>
      </c>
      <c r="C7" s="38" t="s">
        <v>181</v>
      </c>
      <c r="D7" s="39" t="s">
        <v>8</v>
      </c>
      <c r="E7" s="38"/>
      <c r="F7" s="38"/>
      <c r="G7" s="39"/>
      <c r="H7" s="38"/>
      <c r="I7" s="38"/>
      <c r="J7" s="38"/>
      <c r="K7" s="39"/>
      <c r="L7" s="38"/>
      <c r="M7" s="38" t="s">
        <v>52</v>
      </c>
      <c r="N7" s="38" t="s">
        <v>42</v>
      </c>
      <c r="O7" s="39" t="s">
        <v>8</v>
      </c>
      <c r="P7" s="13" t="str">
        <f>IF(B7="","",VLOOKUP(B7,Bewertungsoptionen!$A$4:$B$7,2,FALSE))</f>
        <v>D</v>
      </c>
      <c r="Q7" s="13" t="str">
        <f>IF(P7="","",IF(E7="","",VLOOKUP(E7,Bewertungsoptionen!$A$13:$B$22,2,FALSE)))</f>
        <v/>
      </c>
      <c r="R7" s="13" t="str">
        <f>IF(P7="","",IF(F7="","",VLOOKUP(F7,Bewertungsoptionen!$A$26:$B$30,2,FALSE)))</f>
        <v/>
      </c>
      <c r="S7" s="14">
        <f t="shared" si="0"/>
        <v>0</v>
      </c>
      <c r="T7" s="13" t="str">
        <f>IF(P7="","",IF(H7="","",VLOOKUP(H7,Bewertungsoptionen!$A$36:$B$38,2,FALSE)))</f>
        <v/>
      </c>
      <c r="U7" s="13" t="str">
        <f>IF(P7="","",IF(I7="","",VLOOKUP(I7,Bewertungsoptionen!$A$42:$B$44,2,FALSE)))</f>
        <v/>
      </c>
      <c r="V7" s="13" t="str">
        <f>IF(P7="","",IF(J7="","",VLOOKUP(J7,Bewertungsoptionen!$A$48:$B$50,2,FALSE)))</f>
        <v/>
      </c>
      <c r="W7" s="14">
        <f t="shared" si="1"/>
        <v>0</v>
      </c>
      <c r="X7" s="13" t="str">
        <f>IF(P7="","",IF(L7="","",VLOOKUP(L7,Bewertungsoptionen!$A$56:$B$57,2,FALSE)))</f>
        <v/>
      </c>
      <c r="Y7" s="13">
        <f>IF(P7="","",IF(M7="","",VLOOKUP(M7,Bewertungsoptionen!$A$61:$B$64,2,FALSE)))</f>
        <v>3</v>
      </c>
      <c r="Z7" s="13">
        <f>IF(P7="","",IF(N7="","",VLOOKUP(N7,Bewertungsoptionen!$A$68:$B$71,2,FALSE)))</f>
        <v>0</v>
      </c>
      <c r="AA7" s="14">
        <f t="shared" si="2"/>
        <v>3</v>
      </c>
    </row>
    <row r="8" spans="1:27" thickTop="1" thickBot="1" x14ac:dyDescent="0.3">
      <c r="A8" s="4">
        <f t="shared" si="3"/>
        <v>5</v>
      </c>
      <c r="B8" s="38" t="s">
        <v>1</v>
      </c>
      <c r="C8" s="38" t="s">
        <v>169</v>
      </c>
      <c r="D8" s="39" t="s">
        <v>8</v>
      </c>
      <c r="E8" s="38" t="s">
        <v>93</v>
      </c>
      <c r="F8" s="38" t="s">
        <v>58</v>
      </c>
      <c r="G8" s="39"/>
      <c r="H8" s="38" t="s">
        <v>28</v>
      </c>
      <c r="I8" s="38" t="s">
        <v>30</v>
      </c>
      <c r="J8" s="38" t="s">
        <v>33</v>
      </c>
      <c r="K8" s="39"/>
      <c r="L8" s="38" t="s">
        <v>37</v>
      </c>
      <c r="M8" s="38" t="s">
        <v>52</v>
      </c>
      <c r="N8" s="38" t="s">
        <v>42</v>
      </c>
      <c r="O8" s="39" t="s">
        <v>8</v>
      </c>
      <c r="P8" s="13" t="str">
        <f>IF(B8="","",VLOOKUP(B8,Bewertungsoptionen!$A$4:$B$7,2,FALSE))</f>
        <v>G</v>
      </c>
      <c r="Q8" s="13">
        <f>IF(P8="","",IF(E8="","",VLOOKUP(E8,Bewertungsoptionen!$A$13:$B$22,2,FALSE)))</f>
        <v>3</v>
      </c>
      <c r="R8" s="13">
        <f>IF(P8="","",IF(F8="","",VLOOKUP(F8,Bewertungsoptionen!$A$26:$B$30,2,FALSE)))</f>
        <v>2</v>
      </c>
      <c r="S8" s="14">
        <f t="shared" si="0"/>
        <v>5</v>
      </c>
      <c r="T8" s="13">
        <f>IF(P8="","",IF(H8="","",VLOOKUP(H8,Bewertungsoptionen!$A$36:$B$38,2,FALSE)))</f>
        <v>2</v>
      </c>
      <c r="U8" s="13">
        <f>IF(P8="","",IF(I8="","",VLOOKUP(I8,Bewertungsoptionen!$A$42:$B$44,2,FALSE)))</f>
        <v>1</v>
      </c>
      <c r="V8" s="13">
        <f>IF(P8="","",IF(J8="","",VLOOKUP(J8,Bewertungsoptionen!$A$48:$B$50,2,FALSE)))</f>
        <v>1</v>
      </c>
      <c r="W8" s="14">
        <f t="shared" si="1"/>
        <v>4</v>
      </c>
      <c r="X8" s="13">
        <f>IF(P8="","",IF(L8="","",VLOOKUP(L8,Bewertungsoptionen!$A$56:$B$57,2,FALSE)))</f>
        <v>1</v>
      </c>
      <c r="Y8" s="13">
        <f>IF(P8="","",IF(M8="","",VLOOKUP(M8,Bewertungsoptionen!$A$61:$B$64,2,FALSE)))</f>
        <v>3</v>
      </c>
      <c r="Z8" s="13">
        <f>IF(P8="","",IF(N8="","",VLOOKUP(N8,Bewertungsoptionen!$A$68:$B$71,2,FALSE)))</f>
        <v>0</v>
      </c>
      <c r="AA8" s="14">
        <f t="shared" si="2"/>
        <v>4</v>
      </c>
    </row>
    <row r="9" spans="1:27" thickTop="1" thickBot="1" x14ac:dyDescent="0.3">
      <c r="A9" s="4">
        <f t="shared" si="3"/>
        <v>6</v>
      </c>
      <c r="B9" s="38" t="s">
        <v>1</v>
      </c>
      <c r="C9" s="38" t="s">
        <v>168</v>
      </c>
      <c r="D9" s="39" t="s">
        <v>8</v>
      </c>
      <c r="E9" s="38" t="s">
        <v>92</v>
      </c>
      <c r="F9" s="38" t="s">
        <v>58</v>
      </c>
      <c r="G9" s="39"/>
      <c r="H9" s="38" t="s">
        <v>27</v>
      </c>
      <c r="I9" s="38" t="s">
        <v>30</v>
      </c>
      <c r="J9" s="38" t="s">
        <v>33</v>
      </c>
      <c r="K9" s="39"/>
      <c r="L9" s="38" t="s">
        <v>37</v>
      </c>
      <c r="M9" s="38" t="s">
        <v>52</v>
      </c>
      <c r="N9" s="38" t="s">
        <v>42</v>
      </c>
      <c r="O9" s="39" t="s">
        <v>8</v>
      </c>
      <c r="P9" s="13" t="str">
        <f>IF(B9="","",VLOOKUP(B9,Bewertungsoptionen!$A$4:$B$7,2,FALSE))</f>
        <v>G</v>
      </c>
      <c r="Q9" s="13">
        <f>IF(P9="","",IF(E9="","",VLOOKUP(E9,Bewertungsoptionen!$A$13:$B$22,2,FALSE)))</f>
        <v>2</v>
      </c>
      <c r="R9" s="13">
        <f>IF(P9="","",IF(F9="","",VLOOKUP(F9,Bewertungsoptionen!$A$26:$B$30,2,FALSE)))</f>
        <v>2</v>
      </c>
      <c r="S9" s="14">
        <f t="shared" si="0"/>
        <v>4</v>
      </c>
      <c r="T9" s="13">
        <f>IF(P9="","",IF(H9="","",VLOOKUP(H9,Bewertungsoptionen!$A$36:$B$38,2,FALSE)))</f>
        <v>1</v>
      </c>
      <c r="U9" s="13">
        <f>IF(P9="","",IF(I9="","",VLOOKUP(I9,Bewertungsoptionen!$A$42:$B$44,2,FALSE)))</f>
        <v>1</v>
      </c>
      <c r="V9" s="13">
        <f>IF(P9="","",IF(J9="","",VLOOKUP(J9,Bewertungsoptionen!$A$48:$B$50,2,FALSE)))</f>
        <v>1</v>
      </c>
      <c r="W9" s="14">
        <f t="shared" si="1"/>
        <v>3</v>
      </c>
      <c r="X9" s="13">
        <f>IF(P9="","",IF(L9="","",VLOOKUP(L9,Bewertungsoptionen!$A$56:$B$57,2,FALSE)))</f>
        <v>1</v>
      </c>
      <c r="Y9" s="13">
        <f>IF(P9="","",IF(M9="","",VLOOKUP(M9,Bewertungsoptionen!$A$61:$B$64,2,FALSE)))</f>
        <v>3</v>
      </c>
      <c r="Z9" s="13">
        <f>IF(P9="","",IF(N9="","",VLOOKUP(N9,Bewertungsoptionen!$A$68:$B$71,2,FALSE)))</f>
        <v>0</v>
      </c>
      <c r="AA9" s="14">
        <f t="shared" si="2"/>
        <v>4</v>
      </c>
    </row>
    <row r="10" spans="1:27" thickTop="1" thickBot="1" x14ac:dyDescent="0.3">
      <c r="A10" s="4">
        <f t="shared" si="3"/>
        <v>7</v>
      </c>
      <c r="B10" s="38" t="s">
        <v>34</v>
      </c>
      <c r="C10" s="38" t="s">
        <v>180</v>
      </c>
      <c r="D10" s="39" t="s">
        <v>8</v>
      </c>
      <c r="E10" s="38"/>
      <c r="F10" s="38"/>
      <c r="G10" s="39"/>
      <c r="H10" s="38"/>
      <c r="I10" s="38"/>
      <c r="J10" s="38"/>
      <c r="K10" s="39"/>
      <c r="L10" s="38"/>
      <c r="M10" s="38" t="s">
        <v>51</v>
      </c>
      <c r="N10" s="38" t="s">
        <v>42</v>
      </c>
      <c r="O10" s="39" t="s">
        <v>8</v>
      </c>
      <c r="P10" s="13" t="str">
        <f>IF(B10="","",VLOOKUP(B10,Bewertungsoptionen!$A$4:$B$7,2,FALSE))</f>
        <v>D</v>
      </c>
      <c r="Q10" s="13" t="str">
        <f>IF(P10="","",IF(E10="","",VLOOKUP(E10,Bewertungsoptionen!$A$13:$B$22,2,FALSE)))</f>
        <v/>
      </c>
      <c r="R10" s="13" t="str">
        <f>IF(P10="","",IF(F10="","",VLOOKUP(F10,Bewertungsoptionen!$A$26:$B$30,2,FALSE)))</f>
        <v/>
      </c>
      <c r="S10" s="14">
        <f t="shared" si="0"/>
        <v>0</v>
      </c>
      <c r="T10" s="13" t="str">
        <f>IF(P10="","",IF(H10="","",VLOOKUP(H10,Bewertungsoptionen!$A$36:$B$38,2,FALSE)))</f>
        <v/>
      </c>
      <c r="U10" s="13" t="str">
        <f>IF(P10="","",IF(I10="","",VLOOKUP(I10,Bewertungsoptionen!$A$42:$B$44,2,FALSE)))</f>
        <v/>
      </c>
      <c r="V10" s="13" t="str">
        <f>IF(P10="","",IF(J10="","",VLOOKUP(J10,Bewertungsoptionen!$A$48:$B$50,2,FALSE)))</f>
        <v/>
      </c>
      <c r="W10" s="14">
        <f t="shared" si="1"/>
        <v>0</v>
      </c>
      <c r="X10" s="13" t="str">
        <f>IF(P10="","",IF(L10="","",VLOOKUP(L10,Bewertungsoptionen!$A$56:$B$57,2,FALSE)))</f>
        <v/>
      </c>
      <c r="Y10" s="13">
        <f>IF(P10="","",IF(M10="","",VLOOKUP(M10,Bewertungsoptionen!$A$61:$B$64,2,FALSE)))</f>
        <v>2</v>
      </c>
      <c r="Z10" s="13">
        <f>IF(P10="","",IF(N10="","",VLOOKUP(N10,Bewertungsoptionen!$A$68:$B$71,2,FALSE)))</f>
        <v>0</v>
      </c>
      <c r="AA10" s="14">
        <f t="shared" si="2"/>
        <v>2</v>
      </c>
    </row>
    <row r="11" spans="1:27" thickTop="1" thickBot="1" x14ac:dyDescent="0.3">
      <c r="A11" s="4">
        <f t="shared" si="3"/>
        <v>8</v>
      </c>
      <c r="B11" s="38" t="s">
        <v>1</v>
      </c>
      <c r="C11" s="38" t="s">
        <v>139</v>
      </c>
      <c r="D11" s="39" t="s">
        <v>8</v>
      </c>
      <c r="E11" s="38" t="s">
        <v>92</v>
      </c>
      <c r="F11" s="38" t="s">
        <v>57</v>
      </c>
      <c r="G11" s="39" t="s">
        <v>8</v>
      </c>
      <c r="H11" s="38"/>
      <c r="I11" s="38"/>
      <c r="J11" s="38"/>
      <c r="K11" s="39" t="s">
        <v>8</v>
      </c>
      <c r="L11" s="38" t="s">
        <v>37</v>
      </c>
      <c r="M11" s="38" t="s">
        <v>52</v>
      </c>
      <c r="N11" s="38" t="s">
        <v>42</v>
      </c>
      <c r="O11" s="39" t="s">
        <v>8</v>
      </c>
      <c r="P11" s="13" t="str">
        <f>IF(B11="","",VLOOKUP(B11,Bewertungsoptionen!$A$4:$B$7,2,FALSE))</f>
        <v>G</v>
      </c>
      <c r="Q11" s="13">
        <f>IF(P11="","",IF(E11="","",VLOOKUP(E11,Bewertungsoptionen!$A$13:$B$22,2,FALSE)))</f>
        <v>2</v>
      </c>
      <c r="R11" s="13">
        <f>IF(P11="","",IF(F11="","",VLOOKUP(F11,Bewertungsoptionen!$A$26:$B$30,2,FALSE)))</f>
        <v>1</v>
      </c>
      <c r="S11" s="14">
        <f t="shared" si="0"/>
        <v>3</v>
      </c>
      <c r="T11" s="13" t="str">
        <f>IF(P11="","",IF(H11="","",VLOOKUP(H11,Bewertungsoptionen!$A$36:$B$38,2,FALSE)))</f>
        <v/>
      </c>
      <c r="U11" s="13" t="str">
        <f>IF(P11="","",IF(I11="","",VLOOKUP(I11,Bewertungsoptionen!$A$42:$B$44,2,FALSE)))</f>
        <v/>
      </c>
      <c r="V11" s="13" t="str">
        <f>IF(P11="","",IF(J11="","",VLOOKUP(J11,Bewertungsoptionen!$A$48:$B$50,2,FALSE)))</f>
        <v/>
      </c>
      <c r="W11" s="14">
        <f t="shared" si="1"/>
        <v>0</v>
      </c>
      <c r="X11" s="13">
        <f>IF(P11="","",IF(L11="","",VLOOKUP(L11,Bewertungsoptionen!$A$56:$B$57,2,FALSE)))</f>
        <v>1</v>
      </c>
      <c r="Y11" s="13">
        <f>IF(P11="","",IF(M11="","",VLOOKUP(M11,Bewertungsoptionen!$A$61:$B$64,2,FALSE)))</f>
        <v>3</v>
      </c>
      <c r="Z11" s="13">
        <f>IF(P11="","",IF(N11="","",VLOOKUP(N11,Bewertungsoptionen!$A$68:$B$71,2,FALSE)))</f>
        <v>0</v>
      </c>
      <c r="AA11" s="14">
        <f t="shared" si="2"/>
        <v>4</v>
      </c>
    </row>
    <row r="12" spans="1:27" thickTop="1" thickBot="1" x14ac:dyDescent="0.3">
      <c r="A12" s="4">
        <f t="shared" si="3"/>
        <v>9</v>
      </c>
      <c r="B12" s="38" t="s">
        <v>34</v>
      </c>
      <c r="C12" s="38" t="s">
        <v>175</v>
      </c>
      <c r="D12" s="39" t="s">
        <v>8</v>
      </c>
      <c r="E12" s="38"/>
      <c r="F12" s="38"/>
      <c r="G12" s="39" t="s">
        <v>8</v>
      </c>
      <c r="H12" s="38"/>
      <c r="I12" s="38"/>
      <c r="J12" s="38"/>
      <c r="K12" s="39" t="s">
        <v>8</v>
      </c>
      <c r="L12" s="38"/>
      <c r="M12" s="38" t="s">
        <v>51</v>
      </c>
      <c r="N12" s="38" t="s">
        <v>43</v>
      </c>
      <c r="O12" s="39" t="s">
        <v>8</v>
      </c>
      <c r="P12" s="13" t="str">
        <f>IF(B12="","",VLOOKUP(B12,Bewertungsoptionen!$A$4:$B$7,2,FALSE))</f>
        <v>D</v>
      </c>
      <c r="Q12" s="13" t="str">
        <f>IF(P12="","",IF(E12="","",VLOOKUP(E12,Bewertungsoptionen!$A$13:$B$22,2,FALSE)))</f>
        <v/>
      </c>
      <c r="R12" s="13" t="str">
        <f>IF(P12="","",IF(F12="","",VLOOKUP(F12,Bewertungsoptionen!$A$26:$B$30,2,FALSE)))</f>
        <v/>
      </c>
      <c r="S12" s="14">
        <f t="shared" si="0"/>
        <v>0</v>
      </c>
      <c r="T12" s="13" t="str">
        <f>IF(P12="","",IF(H12="","",VLOOKUP(H12,Bewertungsoptionen!$A$36:$B$38,2,FALSE)))</f>
        <v/>
      </c>
      <c r="U12" s="13" t="str">
        <f>IF(P12="","",IF(I12="","",VLOOKUP(I12,Bewertungsoptionen!$A$42:$B$44,2,FALSE)))</f>
        <v/>
      </c>
      <c r="V12" s="13" t="str">
        <f>IF(P12="","",IF(J12="","",VLOOKUP(J12,Bewertungsoptionen!$A$48:$B$50,2,FALSE)))</f>
        <v/>
      </c>
      <c r="W12" s="14">
        <f t="shared" si="1"/>
        <v>0</v>
      </c>
      <c r="X12" s="13" t="str">
        <f>IF(P12="","",IF(L12="","",VLOOKUP(L12,Bewertungsoptionen!$A$56:$B$57,2,FALSE)))</f>
        <v/>
      </c>
      <c r="Y12" s="13">
        <f>IF(P12="","",IF(M12="","",VLOOKUP(M12,Bewertungsoptionen!$A$61:$B$64,2,FALSE)))</f>
        <v>2</v>
      </c>
      <c r="Z12" s="13">
        <f>IF(P12="","",IF(N12="","",VLOOKUP(N12,Bewertungsoptionen!$A$68:$B$71,2,FALSE)))</f>
        <v>1</v>
      </c>
      <c r="AA12" s="14">
        <f t="shared" si="2"/>
        <v>3</v>
      </c>
    </row>
    <row r="13" spans="1:27" thickTop="1" thickBot="1" x14ac:dyDescent="0.3">
      <c r="A13" s="4">
        <f t="shared" si="3"/>
        <v>10</v>
      </c>
      <c r="B13" s="38" t="s">
        <v>1</v>
      </c>
      <c r="C13" s="38" t="s">
        <v>137</v>
      </c>
      <c r="D13" s="39" t="s">
        <v>8</v>
      </c>
      <c r="E13" s="38" t="s">
        <v>93</v>
      </c>
      <c r="F13" s="38" t="s">
        <v>56</v>
      </c>
      <c r="G13" s="39" t="s">
        <v>8</v>
      </c>
      <c r="H13" s="38"/>
      <c r="I13" s="38"/>
      <c r="J13" s="38"/>
      <c r="K13" s="39" t="s">
        <v>8</v>
      </c>
      <c r="L13" s="38" t="s">
        <v>37</v>
      </c>
      <c r="M13" s="38" t="s">
        <v>52</v>
      </c>
      <c r="N13" s="38" t="s">
        <v>42</v>
      </c>
      <c r="O13" s="39" t="s">
        <v>8</v>
      </c>
      <c r="P13" s="13" t="str">
        <f>IF(B13="","",VLOOKUP(B13,Bewertungsoptionen!$A$4:$B$7,2,FALSE))</f>
        <v>G</v>
      </c>
      <c r="Q13" s="13">
        <f>IF(P13="","",IF(E13="","",VLOOKUP(E13,Bewertungsoptionen!$A$13:$B$22,2,FALSE)))</f>
        <v>3</v>
      </c>
      <c r="R13" s="13">
        <f>IF(P13="","",IF(F13="","",VLOOKUP(F13,Bewertungsoptionen!$A$26:$B$30,2,FALSE)))</f>
        <v>0</v>
      </c>
      <c r="S13" s="14">
        <f t="shared" si="0"/>
        <v>3</v>
      </c>
      <c r="T13" s="13" t="str">
        <f>IF(P13="","",IF(H13="","",VLOOKUP(H13,Bewertungsoptionen!$A$36:$B$38,2,FALSE)))</f>
        <v/>
      </c>
      <c r="U13" s="13" t="str">
        <f>IF(P13="","",IF(I13="","",VLOOKUP(I13,Bewertungsoptionen!$A$42:$B$44,2,FALSE)))</f>
        <v/>
      </c>
      <c r="V13" s="13" t="str">
        <f>IF(P13="","",IF(J13="","",VLOOKUP(J13,Bewertungsoptionen!$A$48:$B$50,2,FALSE)))</f>
        <v/>
      </c>
      <c r="W13" s="14">
        <f t="shared" si="1"/>
        <v>0</v>
      </c>
      <c r="X13" s="13">
        <f>IF(P13="","",IF(L13="","",VLOOKUP(L13,Bewertungsoptionen!$A$56:$B$57,2,FALSE)))</f>
        <v>1</v>
      </c>
      <c r="Y13" s="13">
        <f>IF(P13="","",IF(M13="","",VLOOKUP(M13,Bewertungsoptionen!$A$61:$B$64,2,FALSE)))</f>
        <v>3</v>
      </c>
      <c r="Z13" s="13">
        <f>IF(P13="","",IF(N13="","",VLOOKUP(N13,Bewertungsoptionen!$A$68:$B$71,2,FALSE)))</f>
        <v>0</v>
      </c>
      <c r="AA13" s="14">
        <f t="shared" si="2"/>
        <v>4</v>
      </c>
    </row>
    <row r="14" spans="1:27" thickTop="1" thickBot="1" x14ac:dyDescent="0.3">
      <c r="A14" s="4">
        <f t="shared" si="3"/>
        <v>11</v>
      </c>
      <c r="B14" s="38" t="s">
        <v>3</v>
      </c>
      <c r="C14" s="38" t="s">
        <v>138</v>
      </c>
      <c r="D14" s="39" t="s">
        <v>8</v>
      </c>
      <c r="E14" s="38" t="s">
        <v>92</v>
      </c>
      <c r="F14" s="38" t="s">
        <v>57</v>
      </c>
      <c r="G14" s="39" t="s">
        <v>8</v>
      </c>
      <c r="H14" s="38"/>
      <c r="I14" s="38"/>
      <c r="J14" s="38"/>
      <c r="K14" s="39" t="s">
        <v>8</v>
      </c>
      <c r="L14" s="38" t="s">
        <v>37</v>
      </c>
      <c r="M14" s="38" t="s">
        <v>52</v>
      </c>
      <c r="N14" s="38" t="s">
        <v>42</v>
      </c>
      <c r="O14" s="39" t="s">
        <v>8</v>
      </c>
      <c r="P14" s="13" t="str">
        <f>IF(B14="","",VLOOKUP(B14,Bewertungsoptionen!$A$4:$B$7,2,FALSE))</f>
        <v>W</v>
      </c>
      <c r="Q14" s="13">
        <f>IF(P14="","",IF(E14="","",VLOOKUP(E14,Bewertungsoptionen!$A$13:$B$22,2,FALSE)))</f>
        <v>2</v>
      </c>
      <c r="R14" s="13">
        <f>IF(P14="","",IF(F14="","",VLOOKUP(F14,Bewertungsoptionen!$A$26:$B$30,2,FALSE)))</f>
        <v>1</v>
      </c>
      <c r="S14" s="14">
        <f t="shared" si="0"/>
        <v>3</v>
      </c>
      <c r="T14" s="13" t="str">
        <f>IF(P14="","",IF(H14="","",VLOOKUP(H14,Bewertungsoptionen!$A$36:$B$38,2,FALSE)))</f>
        <v/>
      </c>
      <c r="U14" s="13" t="str">
        <f>IF(P14="","",IF(I14="","",VLOOKUP(I14,Bewertungsoptionen!$A$42:$B$44,2,FALSE)))</f>
        <v/>
      </c>
      <c r="V14" s="13" t="str">
        <f>IF(P14="","",IF(J14="","",VLOOKUP(J14,Bewertungsoptionen!$A$48:$B$50,2,FALSE)))</f>
        <v/>
      </c>
      <c r="W14" s="14">
        <f t="shared" si="1"/>
        <v>0</v>
      </c>
      <c r="X14" s="13">
        <f>IF(P14="","",IF(L14="","",VLOOKUP(L14,Bewertungsoptionen!$A$56:$B$57,2,FALSE)))</f>
        <v>1</v>
      </c>
      <c r="Y14" s="13">
        <f>IF(P14="","",IF(M14="","",VLOOKUP(M14,Bewertungsoptionen!$A$61:$B$64,2,FALSE)))</f>
        <v>3</v>
      </c>
      <c r="Z14" s="13">
        <f>IF(P14="","",IF(N14="","",VLOOKUP(N14,Bewertungsoptionen!$A$68:$B$71,2,FALSE)))</f>
        <v>0</v>
      </c>
      <c r="AA14" s="14">
        <f t="shared" si="2"/>
        <v>4</v>
      </c>
    </row>
    <row r="15" spans="1:27" thickTop="1" thickBot="1" x14ac:dyDescent="0.3">
      <c r="A15" s="4">
        <f t="shared" si="3"/>
        <v>12</v>
      </c>
      <c r="B15" s="38" t="s">
        <v>1</v>
      </c>
      <c r="C15" s="38" t="s">
        <v>146</v>
      </c>
      <c r="D15" s="39" t="s">
        <v>8</v>
      </c>
      <c r="E15" s="38" t="s">
        <v>92</v>
      </c>
      <c r="F15" s="38" t="s">
        <v>57</v>
      </c>
      <c r="G15" s="39" t="s">
        <v>8</v>
      </c>
      <c r="H15" s="38"/>
      <c r="I15" s="38"/>
      <c r="J15" s="38"/>
      <c r="K15" s="39" t="s">
        <v>8</v>
      </c>
      <c r="L15" s="38" t="s">
        <v>37</v>
      </c>
      <c r="M15" s="38" t="s">
        <v>51</v>
      </c>
      <c r="N15" s="38" t="s">
        <v>42</v>
      </c>
      <c r="O15" s="39" t="s">
        <v>8</v>
      </c>
      <c r="P15" s="13" t="str">
        <f>IF(B15="","",VLOOKUP(B15,Bewertungsoptionen!$A$4:$B$7,2,FALSE))</f>
        <v>G</v>
      </c>
      <c r="Q15" s="13">
        <f>IF(P15="","",IF(E15="","",VLOOKUP(E15,Bewertungsoptionen!$A$13:$B$22,2,FALSE)))</f>
        <v>2</v>
      </c>
      <c r="R15" s="13">
        <f>IF(P15="","",IF(F15="","",VLOOKUP(F15,Bewertungsoptionen!$A$26:$B$30,2,FALSE)))</f>
        <v>1</v>
      </c>
      <c r="S15" s="14">
        <f t="shared" si="0"/>
        <v>3</v>
      </c>
      <c r="T15" s="13" t="str">
        <f>IF(P15="","",IF(H15="","",VLOOKUP(H15,Bewertungsoptionen!$A$36:$B$38,2,FALSE)))</f>
        <v/>
      </c>
      <c r="U15" s="13" t="str">
        <f>IF(P15="","",IF(I15="","",VLOOKUP(I15,Bewertungsoptionen!$A$42:$B$44,2,FALSE)))</f>
        <v/>
      </c>
      <c r="V15" s="13" t="str">
        <f>IF(P15="","",IF(J15="","",VLOOKUP(J15,Bewertungsoptionen!$A$48:$B$50,2,FALSE)))</f>
        <v/>
      </c>
      <c r="W15" s="14">
        <f t="shared" si="1"/>
        <v>0</v>
      </c>
      <c r="X15" s="13">
        <f>IF(P15="","",IF(L15="","",VLOOKUP(L15,Bewertungsoptionen!$A$56:$B$57,2,FALSE)))</f>
        <v>1</v>
      </c>
      <c r="Y15" s="13">
        <f>IF(P15="","",IF(M15="","",VLOOKUP(M15,Bewertungsoptionen!$A$61:$B$64,2,FALSE)))</f>
        <v>2</v>
      </c>
      <c r="Z15" s="13">
        <f>IF(P15="","",IF(N15="","",VLOOKUP(N15,Bewertungsoptionen!$A$68:$B$71,2,FALSE)))</f>
        <v>0</v>
      </c>
      <c r="AA15" s="14">
        <f t="shared" si="2"/>
        <v>3</v>
      </c>
    </row>
    <row r="16" spans="1:27" thickTop="1" thickBot="1" x14ac:dyDescent="0.3">
      <c r="A16" s="4">
        <f t="shared" si="3"/>
        <v>13</v>
      </c>
      <c r="B16" s="38" t="s">
        <v>34</v>
      </c>
      <c r="C16" s="38" t="s">
        <v>179</v>
      </c>
      <c r="D16" s="39" t="s">
        <v>8</v>
      </c>
      <c r="E16" s="38"/>
      <c r="F16" s="38"/>
      <c r="G16" s="39" t="s">
        <v>8</v>
      </c>
      <c r="H16" s="38"/>
      <c r="I16" s="38"/>
      <c r="J16" s="38"/>
      <c r="K16" s="39" t="s">
        <v>8</v>
      </c>
      <c r="L16" s="38"/>
      <c r="M16" s="38" t="s">
        <v>52</v>
      </c>
      <c r="N16" s="38" t="s">
        <v>42</v>
      </c>
      <c r="O16" s="39" t="s">
        <v>8</v>
      </c>
      <c r="P16" s="13" t="str">
        <f>IF(B16="","",VLOOKUP(B16,Bewertungsoptionen!$A$4:$B$7,2,FALSE))</f>
        <v>D</v>
      </c>
      <c r="Q16" s="13" t="str">
        <f>IF(P16="","",IF(E16="","",VLOOKUP(E16,Bewertungsoptionen!$A$13:$B$22,2,FALSE)))</f>
        <v/>
      </c>
      <c r="R16" s="13" t="str">
        <f>IF(P16="","",IF(F16="","",VLOOKUP(F16,Bewertungsoptionen!$A$26:$B$30,2,FALSE)))</f>
        <v/>
      </c>
      <c r="S16" s="14">
        <f t="shared" si="0"/>
        <v>0</v>
      </c>
      <c r="T16" s="13" t="str">
        <f>IF(P16="","",IF(H16="","",VLOOKUP(H16,Bewertungsoptionen!$A$36:$B$38,2,FALSE)))</f>
        <v/>
      </c>
      <c r="U16" s="13" t="str">
        <f>IF(P16="","",IF(I16="","",VLOOKUP(I16,Bewertungsoptionen!$A$42:$B$44,2,FALSE)))</f>
        <v/>
      </c>
      <c r="V16" s="13" t="str">
        <f>IF(P16="","",IF(J16="","",VLOOKUP(J16,Bewertungsoptionen!$A$48:$B$50,2,FALSE)))</f>
        <v/>
      </c>
      <c r="W16" s="14">
        <f t="shared" si="1"/>
        <v>0</v>
      </c>
      <c r="X16" s="13" t="str">
        <f>IF(P16="","",IF(L16="","",VLOOKUP(L16,Bewertungsoptionen!$A$56:$B$57,2,FALSE)))</f>
        <v/>
      </c>
      <c r="Y16" s="13">
        <f>IF(P16="","",IF(M16="","",VLOOKUP(M16,Bewertungsoptionen!$A$61:$B$64,2,FALSE)))</f>
        <v>3</v>
      </c>
      <c r="Z16" s="13">
        <f>IF(P16="","",IF(N16="","",VLOOKUP(N16,Bewertungsoptionen!$A$68:$B$71,2,FALSE)))</f>
        <v>0</v>
      </c>
      <c r="AA16" s="14">
        <f t="shared" si="2"/>
        <v>3</v>
      </c>
    </row>
    <row r="17" spans="1:27" thickTop="1" thickBot="1" x14ac:dyDescent="0.3">
      <c r="A17" s="4">
        <f t="shared" si="3"/>
        <v>14</v>
      </c>
      <c r="B17" s="38" t="s">
        <v>1</v>
      </c>
      <c r="C17" s="38" t="s">
        <v>147</v>
      </c>
      <c r="D17" s="39" t="s">
        <v>8</v>
      </c>
      <c r="E17" s="38" t="s">
        <v>91</v>
      </c>
      <c r="F17" s="38" t="s">
        <v>56</v>
      </c>
      <c r="G17" s="39" t="s">
        <v>8</v>
      </c>
      <c r="H17" s="38"/>
      <c r="I17" s="38"/>
      <c r="J17" s="38"/>
      <c r="K17" s="39" t="s">
        <v>8</v>
      </c>
      <c r="L17" s="38" t="s">
        <v>37</v>
      </c>
      <c r="M17" s="38" t="s">
        <v>50</v>
      </c>
      <c r="N17" s="38" t="s">
        <v>42</v>
      </c>
      <c r="O17" s="39" t="s">
        <v>8</v>
      </c>
      <c r="P17" s="13" t="str">
        <f>IF(B17="","",VLOOKUP(B17,Bewertungsoptionen!$A$4:$B$7,2,FALSE))</f>
        <v>G</v>
      </c>
      <c r="Q17" s="13">
        <f>IF(P17="","",IF(E17="","",VLOOKUP(E17,Bewertungsoptionen!$A$13:$B$22,2,FALSE)))</f>
        <v>1</v>
      </c>
      <c r="R17" s="13">
        <f>IF(P17="","",IF(F17="","",VLOOKUP(F17,Bewertungsoptionen!$A$26:$B$30,2,FALSE)))</f>
        <v>0</v>
      </c>
      <c r="S17" s="14">
        <f t="shared" si="0"/>
        <v>1</v>
      </c>
      <c r="T17" s="13" t="str">
        <f>IF(P17="","",IF(H17="","",VLOOKUP(H17,Bewertungsoptionen!$A$36:$B$38,2,FALSE)))</f>
        <v/>
      </c>
      <c r="U17" s="13" t="str">
        <f>IF(P17="","",IF(I17="","",VLOOKUP(I17,Bewertungsoptionen!$A$42:$B$44,2,FALSE)))</f>
        <v/>
      </c>
      <c r="V17" s="13" t="str">
        <f>IF(P17="","",IF(J17="","",VLOOKUP(J17,Bewertungsoptionen!$A$48:$B$50,2,FALSE)))</f>
        <v/>
      </c>
      <c r="W17" s="14">
        <f t="shared" si="1"/>
        <v>0</v>
      </c>
      <c r="X17" s="13">
        <f>IF(P17="","",IF(L17="","",VLOOKUP(L17,Bewertungsoptionen!$A$56:$B$57,2,FALSE)))</f>
        <v>1</v>
      </c>
      <c r="Y17" s="13">
        <f>IF(P17="","",IF(M17="","",VLOOKUP(M17,Bewertungsoptionen!$A$61:$B$64,2,FALSE)))</f>
        <v>1</v>
      </c>
      <c r="Z17" s="13">
        <f>IF(P17="","",IF(N17="","",VLOOKUP(N17,Bewertungsoptionen!$A$68:$B$71,2,FALSE)))</f>
        <v>0</v>
      </c>
      <c r="AA17" s="14">
        <f t="shared" si="2"/>
        <v>2</v>
      </c>
    </row>
    <row r="18" spans="1:27" thickTop="1" thickBot="1" x14ac:dyDescent="0.3">
      <c r="A18" s="4">
        <f t="shared" si="3"/>
        <v>15</v>
      </c>
      <c r="B18" s="38" t="s">
        <v>1</v>
      </c>
      <c r="C18" s="38" t="s">
        <v>141</v>
      </c>
      <c r="D18" s="39" t="s">
        <v>8</v>
      </c>
      <c r="E18" s="38" t="s">
        <v>92</v>
      </c>
      <c r="F18" s="38" t="s">
        <v>57</v>
      </c>
      <c r="G18" s="39" t="s">
        <v>8</v>
      </c>
      <c r="H18" s="38"/>
      <c r="I18" s="38"/>
      <c r="J18" s="38"/>
      <c r="K18" s="39" t="s">
        <v>8</v>
      </c>
      <c r="L18" s="38" t="s">
        <v>37</v>
      </c>
      <c r="M18" s="38" t="s">
        <v>51</v>
      </c>
      <c r="N18" s="38" t="s">
        <v>42</v>
      </c>
      <c r="O18" s="39" t="s">
        <v>8</v>
      </c>
      <c r="P18" s="13" t="str">
        <f>IF(B18="","",VLOOKUP(B18,Bewertungsoptionen!$A$4:$B$7,2,FALSE))</f>
        <v>G</v>
      </c>
      <c r="Q18" s="13">
        <f>IF(P18="","",IF(E18="","",VLOOKUP(E18,Bewertungsoptionen!$A$13:$B$22,2,FALSE)))</f>
        <v>2</v>
      </c>
      <c r="R18" s="13">
        <f>IF(P18="","",IF(F18="","",VLOOKUP(F18,Bewertungsoptionen!$A$26:$B$30,2,FALSE)))</f>
        <v>1</v>
      </c>
      <c r="S18" s="14">
        <f t="shared" si="0"/>
        <v>3</v>
      </c>
      <c r="T18" s="13" t="str">
        <f>IF(P18="","",IF(H18="","",VLOOKUP(H18,Bewertungsoptionen!$A$36:$B$38,2,FALSE)))</f>
        <v/>
      </c>
      <c r="U18" s="13" t="str">
        <f>IF(P18="","",IF(I18="","",VLOOKUP(I18,Bewertungsoptionen!$A$42:$B$44,2,FALSE)))</f>
        <v/>
      </c>
      <c r="V18" s="13" t="str">
        <f>IF(P18="","",IF(J18="","",VLOOKUP(J18,Bewertungsoptionen!$A$48:$B$50,2,FALSE)))</f>
        <v/>
      </c>
      <c r="W18" s="14">
        <f t="shared" si="1"/>
        <v>0</v>
      </c>
      <c r="X18" s="13">
        <f>IF(P18="","",IF(L18="","",VLOOKUP(L18,Bewertungsoptionen!$A$56:$B$57,2,FALSE)))</f>
        <v>1</v>
      </c>
      <c r="Y18" s="13">
        <f>IF(P18="","",IF(M18="","",VLOOKUP(M18,Bewertungsoptionen!$A$61:$B$64,2,FALSE)))</f>
        <v>2</v>
      </c>
      <c r="Z18" s="13">
        <f>IF(P18="","",IF(N18="","",VLOOKUP(N18,Bewertungsoptionen!$A$68:$B$71,2,FALSE)))</f>
        <v>0</v>
      </c>
      <c r="AA18" s="14">
        <f t="shared" si="2"/>
        <v>3</v>
      </c>
    </row>
    <row r="19" spans="1:27" thickTop="1" thickBot="1" x14ac:dyDescent="0.3">
      <c r="A19" s="4">
        <f t="shared" si="3"/>
        <v>16</v>
      </c>
      <c r="B19" s="38" t="s">
        <v>34</v>
      </c>
      <c r="C19" s="38" t="s">
        <v>178</v>
      </c>
      <c r="D19" s="39" t="s">
        <v>8</v>
      </c>
      <c r="E19" s="38"/>
      <c r="F19" s="38"/>
      <c r="G19" s="39" t="s">
        <v>8</v>
      </c>
      <c r="H19" s="38"/>
      <c r="I19" s="38"/>
      <c r="J19" s="38"/>
      <c r="K19" s="39" t="s">
        <v>8</v>
      </c>
      <c r="L19" s="38"/>
      <c r="M19" s="38" t="s">
        <v>51</v>
      </c>
      <c r="N19" s="38" t="s">
        <v>42</v>
      </c>
      <c r="O19" s="39" t="s">
        <v>8</v>
      </c>
      <c r="P19" s="13" t="str">
        <f>IF(B19="","",VLOOKUP(B19,Bewertungsoptionen!$A$4:$B$7,2,FALSE))</f>
        <v>D</v>
      </c>
      <c r="Q19" s="13" t="str">
        <f>IF(P19="","",IF(E19="","",VLOOKUP(E19,Bewertungsoptionen!$A$13:$B$22,2,FALSE)))</f>
        <v/>
      </c>
      <c r="R19" s="13" t="str">
        <f>IF(P19="","",IF(F19="","",VLOOKUP(F19,Bewertungsoptionen!$A$26:$B$30,2,FALSE)))</f>
        <v/>
      </c>
      <c r="S19" s="14">
        <f t="shared" si="0"/>
        <v>0</v>
      </c>
      <c r="T19" s="13" t="str">
        <f>IF(P19="","",IF(H19="","",VLOOKUP(H19,Bewertungsoptionen!$A$36:$B$38,2,FALSE)))</f>
        <v/>
      </c>
      <c r="U19" s="13" t="str">
        <f>IF(P19="","",IF(I19="","",VLOOKUP(I19,Bewertungsoptionen!$A$42:$B$44,2,FALSE)))</f>
        <v/>
      </c>
      <c r="V19" s="13" t="str">
        <f>IF(P19="","",IF(J19="","",VLOOKUP(J19,Bewertungsoptionen!$A$48:$B$50,2,FALSE)))</f>
        <v/>
      </c>
      <c r="W19" s="14">
        <f t="shared" si="1"/>
        <v>0</v>
      </c>
      <c r="X19" s="13" t="str">
        <f>IF(P19="","",IF(L19="","",VLOOKUP(L19,Bewertungsoptionen!$A$56:$B$57,2,FALSE)))</f>
        <v/>
      </c>
      <c r="Y19" s="13">
        <f>IF(P19="","",IF(M19="","",VLOOKUP(M19,Bewertungsoptionen!$A$61:$B$64,2,FALSE)))</f>
        <v>2</v>
      </c>
      <c r="Z19" s="13">
        <f>IF(P19="","",IF(N19="","",VLOOKUP(N19,Bewertungsoptionen!$A$68:$B$71,2,FALSE)))</f>
        <v>0</v>
      </c>
      <c r="AA19" s="14">
        <f t="shared" si="2"/>
        <v>2</v>
      </c>
    </row>
    <row r="20" spans="1:27" thickTop="1" thickBot="1" x14ac:dyDescent="0.3">
      <c r="A20" s="4">
        <f t="shared" si="3"/>
        <v>17</v>
      </c>
      <c r="B20" s="38" t="s">
        <v>1</v>
      </c>
      <c r="C20" s="38" t="s">
        <v>148</v>
      </c>
      <c r="D20" s="39" t="s">
        <v>8</v>
      </c>
      <c r="E20" s="38" t="s">
        <v>93</v>
      </c>
      <c r="F20" s="38" t="s">
        <v>56</v>
      </c>
      <c r="G20" s="39" t="s">
        <v>8</v>
      </c>
      <c r="H20" s="38"/>
      <c r="I20" s="38"/>
      <c r="J20" s="38"/>
      <c r="K20" s="39" t="s">
        <v>8</v>
      </c>
      <c r="L20" s="38" t="s">
        <v>37</v>
      </c>
      <c r="M20" s="38" t="s">
        <v>51</v>
      </c>
      <c r="N20" s="38" t="s">
        <v>44</v>
      </c>
      <c r="O20" s="39" t="s">
        <v>8</v>
      </c>
      <c r="P20" s="13" t="str">
        <f>IF(B20="","",VLOOKUP(B20,Bewertungsoptionen!$A$4:$B$7,2,FALSE))</f>
        <v>G</v>
      </c>
      <c r="Q20" s="13">
        <f>IF(P20="","",IF(E20="","",VLOOKUP(E20,Bewertungsoptionen!$A$13:$B$22,2,FALSE)))</f>
        <v>3</v>
      </c>
      <c r="R20" s="13">
        <f>IF(P20="","",IF(F20="","",VLOOKUP(F20,Bewertungsoptionen!$A$26:$B$30,2,FALSE)))</f>
        <v>0</v>
      </c>
      <c r="S20" s="14">
        <f t="shared" si="0"/>
        <v>3</v>
      </c>
      <c r="T20" s="13" t="str">
        <f>IF(P20="","",IF(H20="","",VLOOKUP(H20,Bewertungsoptionen!$A$36:$B$38,2,FALSE)))</f>
        <v/>
      </c>
      <c r="U20" s="13" t="str">
        <f>IF(P20="","",IF(I20="","",VLOOKUP(I20,Bewertungsoptionen!$A$42:$B$44,2,FALSE)))</f>
        <v/>
      </c>
      <c r="V20" s="13" t="str">
        <f>IF(P20="","",IF(J20="","",VLOOKUP(J20,Bewertungsoptionen!$A$48:$B$50,2,FALSE)))</f>
        <v/>
      </c>
      <c r="W20" s="14">
        <f t="shared" si="1"/>
        <v>0</v>
      </c>
      <c r="X20" s="13">
        <f>IF(P20="","",IF(L20="","",VLOOKUP(L20,Bewertungsoptionen!$A$56:$B$57,2,FALSE)))</f>
        <v>1</v>
      </c>
      <c r="Y20" s="13">
        <f>IF(P20="","",IF(M20="","",VLOOKUP(M20,Bewertungsoptionen!$A$61:$B$64,2,FALSE)))</f>
        <v>2</v>
      </c>
      <c r="Z20" s="13">
        <f>IF(P20="","",IF(N20="","",VLOOKUP(N20,Bewertungsoptionen!$A$68:$B$71,2,FALSE)))</f>
        <v>2</v>
      </c>
      <c r="AA20" s="14">
        <f t="shared" si="2"/>
        <v>5</v>
      </c>
    </row>
    <row r="21" spans="1:27" thickTop="1" thickBot="1" x14ac:dyDescent="0.3">
      <c r="A21" s="4">
        <f t="shared" si="3"/>
        <v>18</v>
      </c>
      <c r="B21" s="38" t="s">
        <v>3</v>
      </c>
      <c r="C21" s="38" t="s">
        <v>167</v>
      </c>
      <c r="D21" s="39" t="s">
        <v>8</v>
      </c>
      <c r="E21" s="38" t="s">
        <v>92</v>
      </c>
      <c r="F21" s="38" t="s">
        <v>56</v>
      </c>
      <c r="G21" s="39" t="s">
        <v>8</v>
      </c>
      <c r="H21" s="38"/>
      <c r="I21" s="38"/>
      <c r="J21" s="38"/>
      <c r="K21" s="39" t="s">
        <v>8</v>
      </c>
      <c r="L21" s="38" t="s">
        <v>37</v>
      </c>
      <c r="M21" s="38" t="s">
        <v>52</v>
      </c>
      <c r="N21" s="38" t="s">
        <v>43</v>
      </c>
      <c r="O21" s="39" t="s">
        <v>8</v>
      </c>
      <c r="P21" s="13" t="str">
        <f>IF(B21="","",VLOOKUP(B21,Bewertungsoptionen!$A$4:$B$7,2,FALSE))</f>
        <v>W</v>
      </c>
      <c r="Q21" s="13">
        <f>IF(P21="","",IF(E21="","",VLOOKUP(E21,Bewertungsoptionen!$A$13:$B$22,2,FALSE)))</f>
        <v>2</v>
      </c>
      <c r="R21" s="13">
        <f>IF(P21="","",IF(F21="","",VLOOKUP(F21,Bewertungsoptionen!$A$26:$B$30,2,FALSE)))</f>
        <v>0</v>
      </c>
      <c r="S21" s="14">
        <f t="shared" si="0"/>
        <v>2</v>
      </c>
      <c r="T21" s="13" t="str">
        <f>IF(P21="","",IF(H21="","",VLOOKUP(H21,Bewertungsoptionen!$A$36:$B$38,2,FALSE)))</f>
        <v/>
      </c>
      <c r="U21" s="13" t="str">
        <f>IF(P21="","",IF(I21="","",VLOOKUP(I21,Bewertungsoptionen!$A$42:$B$44,2,FALSE)))</f>
        <v/>
      </c>
      <c r="V21" s="13" t="str">
        <f>IF(P21="","",IF(J21="","",VLOOKUP(J21,Bewertungsoptionen!$A$48:$B$50,2,FALSE)))</f>
        <v/>
      </c>
      <c r="W21" s="14">
        <f t="shared" si="1"/>
        <v>0</v>
      </c>
      <c r="X21" s="13">
        <f>IF(P21="","",IF(L21="","",VLOOKUP(L21,Bewertungsoptionen!$A$56:$B$57,2,FALSE)))</f>
        <v>1</v>
      </c>
      <c r="Y21" s="13">
        <f>IF(P21="","",IF(M21="","",VLOOKUP(M21,Bewertungsoptionen!$A$61:$B$64,2,FALSE)))</f>
        <v>3</v>
      </c>
      <c r="Z21" s="13">
        <f>IF(P21="","",IF(N21="","",VLOOKUP(N21,Bewertungsoptionen!$A$68:$B$71,2,FALSE)))</f>
        <v>1</v>
      </c>
      <c r="AA21" s="14">
        <f t="shared" si="2"/>
        <v>5</v>
      </c>
    </row>
    <row r="22" spans="1:27" thickTop="1" thickBot="1" x14ac:dyDescent="0.3">
      <c r="A22" s="4">
        <f t="shared" si="3"/>
        <v>19</v>
      </c>
      <c r="B22" s="38" t="s">
        <v>3</v>
      </c>
      <c r="C22" s="38" t="s">
        <v>149</v>
      </c>
      <c r="D22" s="39" t="s">
        <v>8</v>
      </c>
      <c r="E22" s="38" t="s">
        <v>92</v>
      </c>
      <c r="F22" s="38" t="s">
        <v>57</v>
      </c>
      <c r="G22" s="39" t="s">
        <v>8</v>
      </c>
      <c r="H22" s="38"/>
      <c r="I22" s="38"/>
      <c r="J22" s="38"/>
      <c r="K22" s="39" t="s">
        <v>8</v>
      </c>
      <c r="L22" s="38" t="s">
        <v>37</v>
      </c>
      <c r="M22" s="38" t="s">
        <v>52</v>
      </c>
      <c r="N22" s="38" t="s">
        <v>42</v>
      </c>
      <c r="O22" s="39" t="s">
        <v>8</v>
      </c>
      <c r="P22" s="13" t="str">
        <f>IF(B22="","",VLOOKUP(B22,Bewertungsoptionen!$A$4:$B$7,2,FALSE))</f>
        <v>W</v>
      </c>
      <c r="Q22" s="13">
        <f>IF(P22="","",IF(E22="","",VLOOKUP(E22,Bewertungsoptionen!$A$13:$B$22,2,FALSE)))</f>
        <v>2</v>
      </c>
      <c r="R22" s="13">
        <f>IF(P22="","",IF(F22="","",VLOOKUP(F22,Bewertungsoptionen!$A$26:$B$30,2,FALSE)))</f>
        <v>1</v>
      </c>
      <c r="S22" s="14">
        <f t="shared" si="0"/>
        <v>3</v>
      </c>
      <c r="T22" s="13" t="str">
        <f>IF(P22="","",IF(H22="","",VLOOKUP(H22,Bewertungsoptionen!$A$36:$B$38,2,FALSE)))</f>
        <v/>
      </c>
      <c r="U22" s="13" t="str">
        <f>IF(P22="","",IF(I22="","",VLOOKUP(I22,Bewertungsoptionen!$A$42:$B$44,2,FALSE)))</f>
        <v/>
      </c>
      <c r="V22" s="13" t="str">
        <f>IF(P22="","",IF(J22="","",VLOOKUP(J22,Bewertungsoptionen!$A$48:$B$50,2,FALSE)))</f>
        <v/>
      </c>
      <c r="W22" s="14">
        <f t="shared" si="1"/>
        <v>0</v>
      </c>
      <c r="X22" s="13">
        <f>IF(P22="","",IF(L22="","",VLOOKUP(L22,Bewertungsoptionen!$A$56:$B$57,2,FALSE)))</f>
        <v>1</v>
      </c>
      <c r="Y22" s="13">
        <f>IF(P22="","",IF(M22="","",VLOOKUP(M22,Bewertungsoptionen!$A$61:$B$64,2,FALSE)))</f>
        <v>3</v>
      </c>
      <c r="Z22" s="13">
        <f>IF(P22="","",IF(N22="","",VLOOKUP(N22,Bewertungsoptionen!$A$68:$B$71,2,FALSE)))</f>
        <v>0</v>
      </c>
      <c r="AA22" s="14">
        <f t="shared" si="2"/>
        <v>4</v>
      </c>
    </row>
    <row r="23" spans="1:27" thickTop="1" thickBot="1" x14ac:dyDescent="0.3">
      <c r="A23" s="4">
        <f t="shared" si="3"/>
        <v>20</v>
      </c>
      <c r="B23" s="38" t="s">
        <v>3</v>
      </c>
      <c r="C23" s="38" t="s">
        <v>134</v>
      </c>
      <c r="D23" s="39" t="s">
        <v>8</v>
      </c>
      <c r="E23" s="38" t="s">
        <v>92</v>
      </c>
      <c r="F23" s="38" t="s">
        <v>57</v>
      </c>
      <c r="G23" s="39" t="s">
        <v>8</v>
      </c>
      <c r="H23" s="38"/>
      <c r="I23" s="38"/>
      <c r="J23" s="38"/>
      <c r="K23" s="39" t="s">
        <v>8</v>
      </c>
      <c r="L23" s="38" t="s">
        <v>37</v>
      </c>
      <c r="M23" s="38" t="s">
        <v>52</v>
      </c>
      <c r="N23" s="38" t="s">
        <v>42</v>
      </c>
      <c r="O23" s="39" t="s">
        <v>8</v>
      </c>
      <c r="P23" s="13" t="str">
        <f>IF(B23="","",VLOOKUP(B23,Bewertungsoptionen!$A$4:$B$7,2,FALSE))</f>
        <v>W</v>
      </c>
      <c r="Q23" s="13">
        <f>IF(P23="","",IF(E23="","",VLOOKUP(E23,Bewertungsoptionen!$A$13:$B$22,2,FALSE)))</f>
        <v>2</v>
      </c>
      <c r="R23" s="13">
        <f>IF(P23="","",IF(F23="","",VLOOKUP(F23,Bewertungsoptionen!$A$26:$B$30,2,FALSE)))</f>
        <v>1</v>
      </c>
      <c r="S23" s="14">
        <f t="shared" si="0"/>
        <v>3</v>
      </c>
      <c r="T23" s="13" t="str">
        <f>IF(P23="","",IF(H23="","",VLOOKUP(H23,Bewertungsoptionen!$A$36:$B$38,2,FALSE)))</f>
        <v/>
      </c>
      <c r="U23" s="13" t="str">
        <f>IF(P23="","",IF(I23="","",VLOOKUP(I23,Bewertungsoptionen!$A$42:$B$44,2,FALSE)))</f>
        <v/>
      </c>
      <c r="V23" s="13" t="str">
        <f>IF(P23="","",IF(J23="","",VLOOKUP(J23,Bewertungsoptionen!$A$48:$B$50,2,FALSE)))</f>
        <v/>
      </c>
      <c r="W23" s="14">
        <f t="shared" si="1"/>
        <v>0</v>
      </c>
      <c r="X23" s="13">
        <f>IF(P23="","",IF(L23="","",VLOOKUP(L23,Bewertungsoptionen!$A$56:$B$57,2,FALSE)))</f>
        <v>1</v>
      </c>
      <c r="Y23" s="13">
        <f>IF(P23="","",IF(M23="","",VLOOKUP(M23,Bewertungsoptionen!$A$61:$B$64,2,FALSE)))</f>
        <v>3</v>
      </c>
      <c r="Z23" s="13">
        <f>IF(P23="","",IF(N23="","",VLOOKUP(N23,Bewertungsoptionen!$A$68:$B$71,2,FALSE)))</f>
        <v>0</v>
      </c>
      <c r="AA23" s="14">
        <f t="shared" si="2"/>
        <v>4</v>
      </c>
    </row>
    <row r="24" spans="1:27" thickTop="1" thickBot="1" x14ac:dyDescent="0.3">
      <c r="A24" s="4">
        <f t="shared" si="3"/>
        <v>21</v>
      </c>
      <c r="B24" s="38" t="s">
        <v>3</v>
      </c>
      <c r="C24" s="38" t="s">
        <v>135</v>
      </c>
      <c r="D24" s="39" t="s">
        <v>8</v>
      </c>
      <c r="E24" s="38" t="s">
        <v>92</v>
      </c>
      <c r="F24" s="38" t="s">
        <v>56</v>
      </c>
      <c r="G24" s="39" t="s">
        <v>8</v>
      </c>
      <c r="H24" s="38"/>
      <c r="I24" s="38"/>
      <c r="J24" s="38"/>
      <c r="K24" s="39" t="s">
        <v>8</v>
      </c>
      <c r="L24" s="38" t="s">
        <v>37</v>
      </c>
      <c r="M24" s="38" t="s">
        <v>52</v>
      </c>
      <c r="N24" s="38" t="s">
        <v>42</v>
      </c>
      <c r="O24" s="39" t="s">
        <v>8</v>
      </c>
      <c r="P24" s="13" t="str">
        <f>IF(B24="","",VLOOKUP(B24,Bewertungsoptionen!$A$4:$B$7,2,FALSE))</f>
        <v>W</v>
      </c>
      <c r="Q24" s="13">
        <f>IF(P24="","",IF(E24="","",VLOOKUP(E24,Bewertungsoptionen!$A$13:$B$22,2,FALSE)))</f>
        <v>2</v>
      </c>
      <c r="R24" s="13">
        <f>IF(P24="","",IF(F24="","",VLOOKUP(F24,Bewertungsoptionen!$A$26:$B$30,2,FALSE)))</f>
        <v>0</v>
      </c>
      <c r="S24" s="14">
        <f t="shared" si="0"/>
        <v>2</v>
      </c>
      <c r="T24" s="13" t="str">
        <f>IF(P24="","",IF(H24="","",VLOOKUP(H24,Bewertungsoptionen!$A$36:$B$38,2,FALSE)))</f>
        <v/>
      </c>
      <c r="U24" s="13" t="str">
        <f>IF(P24="","",IF(I24="","",VLOOKUP(I24,Bewertungsoptionen!$A$42:$B$44,2,FALSE)))</f>
        <v/>
      </c>
      <c r="V24" s="13" t="str">
        <f>IF(P24="","",IF(J24="","",VLOOKUP(J24,Bewertungsoptionen!$A$48:$B$50,2,FALSE)))</f>
        <v/>
      </c>
      <c r="W24" s="14">
        <f t="shared" si="1"/>
        <v>0</v>
      </c>
      <c r="X24" s="13">
        <f>IF(P24="","",IF(L24="","",VLOOKUP(L24,Bewertungsoptionen!$A$56:$B$57,2,FALSE)))</f>
        <v>1</v>
      </c>
      <c r="Y24" s="13">
        <f>IF(P24="","",IF(M24="","",VLOOKUP(M24,Bewertungsoptionen!$A$61:$B$64,2,FALSE)))</f>
        <v>3</v>
      </c>
      <c r="Z24" s="13">
        <f>IF(P24="","",IF(N24="","",VLOOKUP(N24,Bewertungsoptionen!$A$68:$B$71,2,FALSE)))</f>
        <v>0</v>
      </c>
      <c r="AA24" s="14">
        <f t="shared" si="2"/>
        <v>4</v>
      </c>
    </row>
    <row r="25" spans="1:27" thickTop="1" thickBot="1" x14ac:dyDescent="0.3">
      <c r="A25" s="4">
        <f t="shared" si="3"/>
        <v>22</v>
      </c>
      <c r="B25" s="38" t="s">
        <v>3</v>
      </c>
      <c r="C25" s="38" t="s">
        <v>136</v>
      </c>
      <c r="D25" s="39" t="s">
        <v>8</v>
      </c>
      <c r="E25" s="38" t="s">
        <v>92</v>
      </c>
      <c r="F25" s="38" t="s">
        <v>57</v>
      </c>
      <c r="G25" s="39" t="s">
        <v>8</v>
      </c>
      <c r="H25" s="38"/>
      <c r="I25" s="38"/>
      <c r="J25" s="38"/>
      <c r="K25" s="39" t="s">
        <v>8</v>
      </c>
      <c r="L25" s="38" t="s">
        <v>37</v>
      </c>
      <c r="M25" s="38" t="s">
        <v>52</v>
      </c>
      <c r="N25" s="38" t="s">
        <v>42</v>
      </c>
      <c r="O25" s="39" t="s">
        <v>8</v>
      </c>
      <c r="P25" s="13" t="str">
        <f>IF(B25="","",VLOOKUP(B25,Bewertungsoptionen!$A$4:$B$7,2,FALSE))</f>
        <v>W</v>
      </c>
      <c r="Q25" s="13">
        <f>IF(P25="","",IF(E25="","",VLOOKUP(E25,Bewertungsoptionen!$A$13:$B$22,2,FALSE)))</f>
        <v>2</v>
      </c>
      <c r="R25" s="13">
        <f>IF(P25="","",IF(F25="","",VLOOKUP(F25,Bewertungsoptionen!$A$26:$B$30,2,FALSE)))</f>
        <v>1</v>
      </c>
      <c r="S25" s="14">
        <f t="shared" si="0"/>
        <v>3</v>
      </c>
      <c r="T25" s="13" t="str">
        <f>IF(P25="","",IF(H25="","",VLOOKUP(H25,Bewertungsoptionen!$A$36:$B$38,2,FALSE)))</f>
        <v/>
      </c>
      <c r="U25" s="13" t="str">
        <f>IF(P25="","",IF(I25="","",VLOOKUP(I25,Bewertungsoptionen!$A$42:$B$44,2,FALSE)))</f>
        <v/>
      </c>
      <c r="V25" s="13" t="str">
        <f>IF(P25="","",IF(J25="","",VLOOKUP(J25,Bewertungsoptionen!$A$48:$B$50,2,FALSE)))</f>
        <v/>
      </c>
      <c r="W25" s="14">
        <f t="shared" si="1"/>
        <v>0</v>
      </c>
      <c r="X25" s="13">
        <f>IF(P25="","",IF(L25="","",VLOOKUP(L25,Bewertungsoptionen!$A$56:$B$57,2,FALSE)))</f>
        <v>1</v>
      </c>
      <c r="Y25" s="13">
        <f>IF(P25="","",IF(M25="","",VLOOKUP(M25,Bewertungsoptionen!$A$61:$B$64,2,FALSE)))</f>
        <v>3</v>
      </c>
      <c r="Z25" s="13">
        <f>IF(P25="","",IF(N25="","",VLOOKUP(N25,Bewertungsoptionen!$A$68:$B$71,2,FALSE)))</f>
        <v>0</v>
      </c>
      <c r="AA25" s="14">
        <f t="shared" si="2"/>
        <v>4</v>
      </c>
    </row>
    <row r="26" spans="1:27" thickTop="1" thickBot="1" x14ac:dyDescent="0.3">
      <c r="A26" s="4">
        <f t="shared" si="3"/>
        <v>23</v>
      </c>
      <c r="B26" s="38" t="s">
        <v>3</v>
      </c>
      <c r="C26" s="38" t="s">
        <v>145</v>
      </c>
      <c r="D26" s="39" t="s">
        <v>8</v>
      </c>
      <c r="E26" s="38" t="s">
        <v>92</v>
      </c>
      <c r="F26" s="38" t="s">
        <v>57</v>
      </c>
      <c r="G26" s="39" t="s">
        <v>8</v>
      </c>
      <c r="H26" s="38"/>
      <c r="I26" s="38"/>
      <c r="J26" s="38"/>
      <c r="K26" s="39" t="s">
        <v>8</v>
      </c>
      <c r="L26" s="38" t="s">
        <v>37</v>
      </c>
      <c r="M26" s="38" t="s">
        <v>52</v>
      </c>
      <c r="N26" s="38" t="s">
        <v>42</v>
      </c>
      <c r="O26" s="39" t="s">
        <v>8</v>
      </c>
      <c r="P26" s="13" t="str">
        <f>IF(B26="","",VLOOKUP(B26,Bewertungsoptionen!$A$4:$B$7,2,FALSE))</f>
        <v>W</v>
      </c>
      <c r="Q26" s="13">
        <f>IF(P26="","",IF(E26="","",VLOOKUP(E26,Bewertungsoptionen!$A$13:$B$22,2,FALSE)))</f>
        <v>2</v>
      </c>
      <c r="R26" s="13">
        <f>IF(P26="","",IF(F26="","",VLOOKUP(F26,Bewertungsoptionen!$A$26:$B$30,2,FALSE)))</f>
        <v>1</v>
      </c>
      <c r="S26" s="14">
        <f t="shared" si="0"/>
        <v>3</v>
      </c>
      <c r="T26" s="13" t="str">
        <f>IF(P26="","",IF(H26="","",VLOOKUP(H26,Bewertungsoptionen!$A$36:$B$38,2,FALSE)))</f>
        <v/>
      </c>
      <c r="U26" s="13" t="str">
        <f>IF(P26="","",IF(I26="","",VLOOKUP(I26,Bewertungsoptionen!$A$42:$B$44,2,FALSE)))</f>
        <v/>
      </c>
      <c r="V26" s="13" t="str">
        <f>IF(P26="","",IF(J26="","",VLOOKUP(J26,Bewertungsoptionen!$A$48:$B$50,2,FALSE)))</f>
        <v/>
      </c>
      <c r="W26" s="14">
        <f t="shared" si="1"/>
        <v>0</v>
      </c>
      <c r="X26" s="13">
        <f>IF(P26="","",IF(L26="","",VLOOKUP(L26,Bewertungsoptionen!$A$56:$B$57,2,FALSE)))</f>
        <v>1</v>
      </c>
      <c r="Y26" s="13">
        <f>IF(P26="","",IF(M26="","",VLOOKUP(M26,Bewertungsoptionen!$A$61:$B$64,2,FALSE)))</f>
        <v>3</v>
      </c>
      <c r="Z26" s="13">
        <f>IF(P26="","",IF(N26="","",VLOOKUP(N26,Bewertungsoptionen!$A$68:$B$71,2,FALSE)))</f>
        <v>0</v>
      </c>
      <c r="AA26" s="14">
        <f t="shared" si="2"/>
        <v>4</v>
      </c>
    </row>
    <row r="27" spans="1:27" thickTop="1" thickBot="1" x14ac:dyDescent="0.3">
      <c r="A27" s="4">
        <f t="shared" si="3"/>
        <v>24</v>
      </c>
      <c r="B27" s="38" t="s">
        <v>3</v>
      </c>
      <c r="C27" s="38" t="s">
        <v>161</v>
      </c>
      <c r="D27" s="39" t="s">
        <v>8</v>
      </c>
      <c r="E27" s="38" t="s">
        <v>92</v>
      </c>
      <c r="F27" s="38" t="s">
        <v>57</v>
      </c>
      <c r="G27" s="39" t="s">
        <v>8</v>
      </c>
      <c r="H27" s="38"/>
      <c r="I27" s="38"/>
      <c r="J27" s="38"/>
      <c r="K27" s="39" t="s">
        <v>8</v>
      </c>
      <c r="L27" s="38" t="s">
        <v>37</v>
      </c>
      <c r="M27" s="38" t="s">
        <v>51</v>
      </c>
      <c r="N27" s="38" t="s">
        <v>42</v>
      </c>
      <c r="O27" s="39" t="s">
        <v>8</v>
      </c>
      <c r="P27" s="13" t="str">
        <f>IF(B27="","",VLOOKUP(B27,Bewertungsoptionen!$A$4:$B$7,2,FALSE))</f>
        <v>W</v>
      </c>
      <c r="Q27" s="13">
        <f>IF(P27="","",IF(E27="","",VLOOKUP(E27,Bewertungsoptionen!$A$13:$B$22,2,FALSE)))</f>
        <v>2</v>
      </c>
      <c r="R27" s="13">
        <f>IF(P27="","",IF(F27="","",VLOOKUP(F27,Bewertungsoptionen!$A$26:$B$30,2,FALSE)))</f>
        <v>1</v>
      </c>
      <c r="S27" s="14">
        <f t="shared" si="0"/>
        <v>3</v>
      </c>
      <c r="T27" s="13" t="str">
        <f>IF(P27="","",IF(H27="","",VLOOKUP(H27,Bewertungsoptionen!$A$36:$B$38,2,FALSE)))</f>
        <v/>
      </c>
      <c r="U27" s="13" t="str">
        <f>IF(P27="","",IF(I27="","",VLOOKUP(I27,Bewertungsoptionen!$A$42:$B$44,2,FALSE)))</f>
        <v/>
      </c>
      <c r="V27" s="13" t="str">
        <f>IF(P27="","",IF(J27="","",VLOOKUP(J27,Bewertungsoptionen!$A$48:$B$50,2,FALSE)))</f>
        <v/>
      </c>
      <c r="W27" s="14">
        <f t="shared" si="1"/>
        <v>0</v>
      </c>
      <c r="X27" s="13">
        <f>IF(P27="","",IF(L27="","",VLOOKUP(L27,Bewertungsoptionen!$A$56:$B$57,2,FALSE)))</f>
        <v>1</v>
      </c>
      <c r="Y27" s="13">
        <f>IF(P27="","",IF(M27="","",VLOOKUP(M27,Bewertungsoptionen!$A$61:$B$64,2,FALSE)))</f>
        <v>2</v>
      </c>
      <c r="Z27" s="13">
        <f>IF(P27="","",IF(N27="","",VLOOKUP(N27,Bewertungsoptionen!$A$68:$B$71,2,FALSE)))</f>
        <v>0</v>
      </c>
      <c r="AA27" s="14">
        <f t="shared" si="2"/>
        <v>3</v>
      </c>
    </row>
    <row r="28" spans="1:27" thickTop="1" thickBot="1" x14ac:dyDescent="0.3">
      <c r="A28" s="4">
        <f t="shared" si="3"/>
        <v>25</v>
      </c>
      <c r="B28" s="38" t="s">
        <v>3</v>
      </c>
      <c r="C28" s="38" t="s">
        <v>162</v>
      </c>
      <c r="D28" s="39" t="s">
        <v>8</v>
      </c>
      <c r="E28" s="38" t="s">
        <v>92</v>
      </c>
      <c r="F28" s="38" t="s">
        <v>57</v>
      </c>
      <c r="G28" s="39" t="s">
        <v>8</v>
      </c>
      <c r="H28" s="38"/>
      <c r="I28" s="38"/>
      <c r="J28" s="38"/>
      <c r="K28" s="39" t="s">
        <v>8</v>
      </c>
      <c r="L28" s="38" t="s">
        <v>37</v>
      </c>
      <c r="M28" s="38" t="s">
        <v>52</v>
      </c>
      <c r="N28" s="38" t="s">
        <v>42</v>
      </c>
      <c r="O28" s="39" t="s">
        <v>8</v>
      </c>
      <c r="P28" s="13" t="str">
        <f>IF(B28="","",VLOOKUP(B28,Bewertungsoptionen!$A$4:$B$7,2,FALSE))</f>
        <v>W</v>
      </c>
      <c r="Q28" s="13">
        <f>IF(P28="","",IF(E28="","",VLOOKUP(E28,Bewertungsoptionen!$A$13:$B$22,2,FALSE)))</f>
        <v>2</v>
      </c>
      <c r="R28" s="13">
        <f>IF(P28="","",IF(F28="","",VLOOKUP(F28,Bewertungsoptionen!$A$26:$B$30,2,FALSE)))</f>
        <v>1</v>
      </c>
      <c r="S28" s="14">
        <f t="shared" si="0"/>
        <v>3</v>
      </c>
      <c r="T28" s="13" t="str">
        <f>IF(P28="","",IF(H28="","",VLOOKUP(H28,Bewertungsoptionen!$A$36:$B$38,2,FALSE)))</f>
        <v/>
      </c>
      <c r="U28" s="13" t="str">
        <f>IF(P28="","",IF(I28="","",VLOOKUP(I28,Bewertungsoptionen!$A$42:$B$44,2,FALSE)))</f>
        <v/>
      </c>
      <c r="V28" s="13" t="str">
        <f>IF(P28="","",IF(J28="","",VLOOKUP(J28,Bewertungsoptionen!$A$48:$B$50,2,FALSE)))</f>
        <v/>
      </c>
      <c r="W28" s="14">
        <f t="shared" si="1"/>
        <v>0</v>
      </c>
      <c r="X28" s="13">
        <f>IF(P28="","",IF(L28="","",VLOOKUP(L28,Bewertungsoptionen!$A$56:$B$57,2,FALSE)))</f>
        <v>1</v>
      </c>
      <c r="Y28" s="13">
        <f>IF(P28="","",IF(M28="","",VLOOKUP(M28,Bewertungsoptionen!$A$61:$B$64,2,FALSE)))</f>
        <v>3</v>
      </c>
      <c r="Z28" s="13">
        <f>IF(P28="","",IF(N28="","",VLOOKUP(N28,Bewertungsoptionen!$A$68:$B$71,2,FALSE)))</f>
        <v>0</v>
      </c>
      <c r="AA28" s="14">
        <f t="shared" si="2"/>
        <v>4</v>
      </c>
    </row>
    <row r="29" spans="1:27" thickTop="1" thickBot="1" x14ac:dyDescent="0.3">
      <c r="A29" s="4">
        <f t="shared" si="3"/>
        <v>26</v>
      </c>
      <c r="B29" s="38" t="s">
        <v>3</v>
      </c>
      <c r="C29" s="38" t="s">
        <v>164</v>
      </c>
      <c r="D29" s="39" t="s">
        <v>8</v>
      </c>
      <c r="E29" s="38" t="s">
        <v>92</v>
      </c>
      <c r="F29" s="38" t="s">
        <v>57</v>
      </c>
      <c r="G29" s="39" t="s">
        <v>8</v>
      </c>
      <c r="H29" s="38"/>
      <c r="I29" s="38"/>
      <c r="J29" s="38"/>
      <c r="K29" s="39" t="s">
        <v>8</v>
      </c>
      <c r="L29" s="38" t="s">
        <v>37</v>
      </c>
      <c r="M29" s="38" t="s">
        <v>52</v>
      </c>
      <c r="N29" s="38" t="s">
        <v>42</v>
      </c>
      <c r="O29" s="39" t="s">
        <v>8</v>
      </c>
      <c r="P29" s="13" t="str">
        <f>IF(B29="","",VLOOKUP(B29,Bewertungsoptionen!$A$4:$B$7,2,FALSE))</f>
        <v>W</v>
      </c>
      <c r="Q29" s="13">
        <f>IF(P29="","",IF(E29="","",VLOOKUP(E29,Bewertungsoptionen!$A$13:$B$22,2,FALSE)))</f>
        <v>2</v>
      </c>
      <c r="R29" s="13">
        <f>IF(P29="","",IF(F29="","",VLOOKUP(F29,Bewertungsoptionen!$A$26:$B$30,2,FALSE)))</f>
        <v>1</v>
      </c>
      <c r="S29" s="14">
        <f t="shared" si="0"/>
        <v>3</v>
      </c>
      <c r="T29" s="13" t="str">
        <f>IF(P29="","",IF(H29="","",VLOOKUP(H29,Bewertungsoptionen!$A$36:$B$38,2,FALSE)))</f>
        <v/>
      </c>
      <c r="U29" s="13" t="str">
        <f>IF(P29="","",IF(I29="","",VLOOKUP(I29,Bewertungsoptionen!$A$42:$B$44,2,FALSE)))</f>
        <v/>
      </c>
      <c r="V29" s="13" t="str">
        <f>IF(P29="","",IF(J29="","",VLOOKUP(J29,Bewertungsoptionen!$A$48:$B$50,2,FALSE)))</f>
        <v/>
      </c>
      <c r="W29" s="14">
        <f t="shared" si="1"/>
        <v>0</v>
      </c>
      <c r="X29" s="13">
        <f>IF(P29="","",IF(L29="","",VLOOKUP(L29,Bewertungsoptionen!$A$56:$B$57,2,FALSE)))</f>
        <v>1</v>
      </c>
      <c r="Y29" s="13">
        <f>IF(P29="","",IF(M29="","",VLOOKUP(M29,Bewertungsoptionen!$A$61:$B$64,2,FALSE)))</f>
        <v>3</v>
      </c>
      <c r="Z29" s="13">
        <f>IF(P29="","",IF(N29="","",VLOOKUP(N29,Bewertungsoptionen!$A$68:$B$71,2,FALSE)))</f>
        <v>0</v>
      </c>
      <c r="AA29" s="14">
        <f t="shared" si="2"/>
        <v>4</v>
      </c>
    </row>
    <row r="30" spans="1:27" thickTop="1" thickBot="1" x14ac:dyDescent="0.3">
      <c r="A30" s="4">
        <f t="shared" si="3"/>
        <v>27</v>
      </c>
      <c r="B30" s="38" t="s">
        <v>3</v>
      </c>
      <c r="C30" s="38" t="s">
        <v>166</v>
      </c>
      <c r="D30" s="39" t="s">
        <v>8</v>
      </c>
      <c r="E30" s="38" t="s">
        <v>92</v>
      </c>
      <c r="F30" s="38" t="s">
        <v>56</v>
      </c>
      <c r="G30" s="39" t="s">
        <v>8</v>
      </c>
      <c r="H30" s="38"/>
      <c r="I30" s="38"/>
      <c r="J30" s="38"/>
      <c r="K30" s="39" t="s">
        <v>8</v>
      </c>
      <c r="L30" s="38" t="s">
        <v>37</v>
      </c>
      <c r="M30" s="38" t="s">
        <v>51</v>
      </c>
      <c r="N30" s="38" t="s">
        <v>42</v>
      </c>
      <c r="O30" s="39" t="s">
        <v>8</v>
      </c>
      <c r="P30" s="13" t="str">
        <f>IF(B30="","",VLOOKUP(B30,Bewertungsoptionen!$A$4:$B$7,2,FALSE))</f>
        <v>W</v>
      </c>
      <c r="Q30" s="13">
        <f>IF(P30="","",IF(E30="","",VLOOKUP(E30,Bewertungsoptionen!$A$13:$B$22,2,FALSE)))</f>
        <v>2</v>
      </c>
      <c r="R30" s="13">
        <f>IF(P30="","",IF(F30="","",VLOOKUP(F30,Bewertungsoptionen!$A$26:$B$30,2,FALSE)))</f>
        <v>0</v>
      </c>
      <c r="S30" s="14">
        <f t="shared" si="0"/>
        <v>2</v>
      </c>
      <c r="T30" s="13" t="str">
        <f>IF(P30="","",IF(H30="","",VLOOKUP(H30,Bewertungsoptionen!$A$36:$B$38,2,FALSE)))</f>
        <v/>
      </c>
      <c r="U30" s="13" t="str">
        <f>IF(P30="","",IF(I30="","",VLOOKUP(I30,Bewertungsoptionen!$A$42:$B$44,2,FALSE)))</f>
        <v/>
      </c>
      <c r="V30" s="13" t="str">
        <f>IF(P30="","",IF(J30="","",VLOOKUP(J30,Bewertungsoptionen!$A$48:$B$50,2,FALSE)))</f>
        <v/>
      </c>
      <c r="W30" s="14">
        <f t="shared" si="1"/>
        <v>0</v>
      </c>
      <c r="X30" s="13">
        <f>IF(P30="","",IF(L30="","",VLOOKUP(L30,Bewertungsoptionen!$A$56:$B$57,2,FALSE)))</f>
        <v>1</v>
      </c>
      <c r="Y30" s="13">
        <f>IF(P30="","",IF(M30="","",VLOOKUP(M30,Bewertungsoptionen!$A$61:$B$64,2,FALSE)))</f>
        <v>2</v>
      </c>
      <c r="Z30" s="13">
        <f>IF(P30="","",IF(N30="","",VLOOKUP(N30,Bewertungsoptionen!$A$68:$B$71,2,FALSE)))</f>
        <v>0</v>
      </c>
      <c r="AA30" s="14">
        <f t="shared" si="2"/>
        <v>3</v>
      </c>
    </row>
    <row r="31" spans="1:27" thickTop="1" thickBot="1" x14ac:dyDescent="0.3">
      <c r="A31" s="4">
        <f t="shared" si="3"/>
        <v>28</v>
      </c>
      <c r="B31" s="38" t="s">
        <v>1</v>
      </c>
      <c r="C31" s="38" t="s">
        <v>170</v>
      </c>
      <c r="D31" s="39" t="s">
        <v>8</v>
      </c>
      <c r="E31" s="38" t="s">
        <v>92</v>
      </c>
      <c r="F31" s="38" t="s">
        <v>56</v>
      </c>
      <c r="G31" s="39" t="s">
        <v>8</v>
      </c>
      <c r="H31" s="38"/>
      <c r="I31" s="38"/>
      <c r="J31" s="38"/>
      <c r="K31" s="39" t="s">
        <v>8</v>
      </c>
      <c r="L31" s="38" t="s">
        <v>37</v>
      </c>
      <c r="M31" s="38" t="s">
        <v>52</v>
      </c>
      <c r="N31" s="38" t="s">
        <v>43</v>
      </c>
      <c r="O31" s="39" t="s">
        <v>8</v>
      </c>
      <c r="P31" s="13" t="str">
        <f>IF(B31="","",VLOOKUP(B31,Bewertungsoptionen!$A$4:$B$7,2,FALSE))</f>
        <v>G</v>
      </c>
      <c r="Q31" s="13">
        <f>IF(P31="","",IF(E31="","",VLOOKUP(E31,Bewertungsoptionen!$A$13:$B$22,2,FALSE)))</f>
        <v>2</v>
      </c>
      <c r="R31" s="13">
        <f>IF(P31="","",IF(F31="","",VLOOKUP(F31,Bewertungsoptionen!$A$26:$B$30,2,FALSE)))</f>
        <v>0</v>
      </c>
      <c r="S31" s="14">
        <f t="shared" si="0"/>
        <v>2</v>
      </c>
      <c r="T31" s="13" t="str">
        <f>IF(P31="","",IF(H31="","",VLOOKUP(H31,Bewertungsoptionen!$A$36:$B$38,2,FALSE)))</f>
        <v/>
      </c>
      <c r="U31" s="13" t="str">
        <f>IF(P31="","",IF(I31="","",VLOOKUP(I31,Bewertungsoptionen!$A$42:$B$44,2,FALSE)))</f>
        <v/>
      </c>
      <c r="V31" s="13" t="str">
        <f>IF(P31="","",IF(J31="","",VLOOKUP(J31,Bewertungsoptionen!$A$48:$B$50,2,FALSE)))</f>
        <v/>
      </c>
      <c r="W31" s="14">
        <f t="shared" si="1"/>
        <v>0</v>
      </c>
      <c r="X31" s="13">
        <f>IF(P31="","",IF(L31="","",VLOOKUP(L31,Bewertungsoptionen!$A$56:$B$57,2,FALSE)))</f>
        <v>1</v>
      </c>
      <c r="Y31" s="13">
        <f>IF(P31="","",IF(M31="","",VLOOKUP(M31,Bewertungsoptionen!$A$61:$B$64,2,FALSE)))</f>
        <v>3</v>
      </c>
      <c r="Z31" s="13">
        <f>IF(P31="","",IF(N31="","",VLOOKUP(N31,Bewertungsoptionen!$A$68:$B$71,2,FALSE)))</f>
        <v>1</v>
      </c>
      <c r="AA31" s="14">
        <f t="shared" si="2"/>
        <v>5</v>
      </c>
    </row>
    <row r="32" spans="1:27" thickTop="1" thickBot="1" x14ac:dyDescent="0.3">
      <c r="A32" s="4">
        <f t="shared" si="3"/>
        <v>29</v>
      </c>
      <c r="B32" s="38" t="s">
        <v>1</v>
      </c>
      <c r="C32" s="38" t="s">
        <v>140</v>
      </c>
      <c r="D32" s="39" t="s">
        <v>8</v>
      </c>
      <c r="E32" s="38" t="s">
        <v>92</v>
      </c>
      <c r="F32" s="38" t="s">
        <v>57</v>
      </c>
      <c r="G32" s="39" t="s">
        <v>8</v>
      </c>
      <c r="H32" s="38"/>
      <c r="I32" s="38"/>
      <c r="J32" s="38"/>
      <c r="K32" s="39" t="s">
        <v>8</v>
      </c>
      <c r="L32" s="38" t="s">
        <v>37</v>
      </c>
      <c r="M32" s="38" t="s">
        <v>52</v>
      </c>
      <c r="N32" s="38" t="s">
        <v>42</v>
      </c>
      <c r="O32" s="39" t="s">
        <v>8</v>
      </c>
      <c r="P32" s="13" t="str">
        <f>IF(B32="","",VLOOKUP(B32,Bewertungsoptionen!$A$4:$B$7,2,FALSE))</f>
        <v>G</v>
      </c>
      <c r="Q32" s="13">
        <f>IF(P32="","",IF(E32="","",VLOOKUP(E32,Bewertungsoptionen!$A$13:$B$22,2,FALSE)))</f>
        <v>2</v>
      </c>
      <c r="R32" s="13">
        <f>IF(P32="","",IF(F32="","",VLOOKUP(F32,Bewertungsoptionen!$A$26:$B$30,2,FALSE)))</f>
        <v>1</v>
      </c>
      <c r="S32" s="14">
        <f t="shared" si="0"/>
        <v>3</v>
      </c>
      <c r="T32" s="13" t="str">
        <f>IF(P32="","",IF(H32="","",VLOOKUP(H32,Bewertungsoptionen!$A$36:$B$38,2,FALSE)))</f>
        <v/>
      </c>
      <c r="U32" s="13" t="str">
        <f>IF(P32="","",IF(I32="","",VLOOKUP(I32,Bewertungsoptionen!$A$42:$B$44,2,FALSE)))</f>
        <v/>
      </c>
      <c r="V32" s="13" t="str">
        <f>IF(P32="","",IF(J32="","",VLOOKUP(J32,Bewertungsoptionen!$A$48:$B$50,2,FALSE)))</f>
        <v/>
      </c>
      <c r="W32" s="14">
        <f t="shared" si="1"/>
        <v>0</v>
      </c>
      <c r="X32" s="13">
        <f>IF(P32="","",IF(L32="","",VLOOKUP(L32,Bewertungsoptionen!$A$56:$B$57,2,FALSE)))</f>
        <v>1</v>
      </c>
      <c r="Y32" s="13">
        <f>IF(P32="","",IF(M32="","",VLOOKUP(M32,Bewertungsoptionen!$A$61:$B$64,2,FALSE)))</f>
        <v>3</v>
      </c>
      <c r="Z32" s="13">
        <f>IF(P32="","",IF(N32="","",VLOOKUP(N32,Bewertungsoptionen!$A$68:$B$71,2,FALSE)))</f>
        <v>0</v>
      </c>
      <c r="AA32" s="14">
        <f t="shared" si="2"/>
        <v>4</v>
      </c>
    </row>
    <row r="33" spans="1:27" thickTop="1" thickBot="1" x14ac:dyDescent="0.3">
      <c r="A33" s="4">
        <f t="shared" si="3"/>
        <v>30</v>
      </c>
      <c r="B33" s="38" t="s">
        <v>1</v>
      </c>
      <c r="C33" s="38" t="s">
        <v>142</v>
      </c>
      <c r="D33" s="39" t="s">
        <v>8</v>
      </c>
      <c r="E33" s="38" t="s">
        <v>92</v>
      </c>
      <c r="F33" s="38" t="s">
        <v>57</v>
      </c>
      <c r="G33" s="39" t="s">
        <v>8</v>
      </c>
      <c r="H33" s="38"/>
      <c r="I33" s="38"/>
      <c r="J33" s="38"/>
      <c r="K33" s="39" t="s">
        <v>8</v>
      </c>
      <c r="L33" s="38" t="s">
        <v>37</v>
      </c>
      <c r="M33" s="38" t="s">
        <v>52</v>
      </c>
      <c r="N33" s="38" t="s">
        <v>43</v>
      </c>
      <c r="O33" s="39" t="s">
        <v>8</v>
      </c>
      <c r="P33" s="13" t="str">
        <f>IF(B33="","",VLOOKUP(B33,Bewertungsoptionen!$A$4:$B$7,2,FALSE))</f>
        <v>G</v>
      </c>
      <c r="Q33" s="13">
        <f>IF(P33="","",IF(E33="","",VLOOKUP(E33,Bewertungsoptionen!$A$13:$B$22,2,FALSE)))</f>
        <v>2</v>
      </c>
      <c r="R33" s="13">
        <f>IF(P33="","",IF(F33="","",VLOOKUP(F33,Bewertungsoptionen!$A$26:$B$30,2,FALSE)))</f>
        <v>1</v>
      </c>
      <c r="S33" s="14">
        <f t="shared" si="0"/>
        <v>3</v>
      </c>
      <c r="T33" s="13" t="str">
        <f>IF(P33="","",IF(H33="","",VLOOKUP(H33,Bewertungsoptionen!$A$36:$B$38,2,FALSE)))</f>
        <v/>
      </c>
      <c r="U33" s="13" t="str">
        <f>IF(P33="","",IF(I33="","",VLOOKUP(I33,Bewertungsoptionen!$A$42:$B$44,2,FALSE)))</f>
        <v/>
      </c>
      <c r="V33" s="13" t="str">
        <f>IF(P33="","",IF(J33="","",VLOOKUP(J33,Bewertungsoptionen!$A$48:$B$50,2,FALSE)))</f>
        <v/>
      </c>
      <c r="W33" s="14">
        <f t="shared" si="1"/>
        <v>0</v>
      </c>
      <c r="X33" s="13">
        <f>IF(P33="","",IF(L33="","",VLOOKUP(L33,Bewertungsoptionen!$A$56:$B$57,2,FALSE)))</f>
        <v>1</v>
      </c>
      <c r="Y33" s="13">
        <f>IF(P33="","",IF(M33="","",VLOOKUP(M33,Bewertungsoptionen!$A$61:$B$64,2,FALSE)))</f>
        <v>3</v>
      </c>
      <c r="Z33" s="13">
        <f>IF(P33="","",IF(N33="","",VLOOKUP(N33,Bewertungsoptionen!$A$68:$B$71,2,FALSE)))</f>
        <v>1</v>
      </c>
      <c r="AA33" s="14">
        <f t="shared" si="2"/>
        <v>5</v>
      </c>
    </row>
    <row r="34" spans="1:27" thickTop="1" thickBot="1" x14ac:dyDescent="0.3">
      <c r="A34" s="4">
        <f t="shared" si="3"/>
        <v>31</v>
      </c>
      <c r="B34" s="38" t="s">
        <v>34</v>
      </c>
      <c r="C34" s="38" t="s">
        <v>150</v>
      </c>
      <c r="D34" s="39" t="s">
        <v>8</v>
      </c>
      <c r="E34" s="38"/>
      <c r="F34" s="38"/>
      <c r="G34" s="39" t="s">
        <v>8</v>
      </c>
      <c r="H34" s="38"/>
      <c r="I34" s="38"/>
      <c r="J34" s="38"/>
      <c r="K34" s="39" t="s">
        <v>8</v>
      </c>
      <c r="L34" s="38"/>
      <c r="M34" s="38" t="s">
        <v>52</v>
      </c>
      <c r="N34" s="38" t="s">
        <v>42</v>
      </c>
      <c r="O34" s="39" t="s">
        <v>8</v>
      </c>
      <c r="P34" s="13" t="str">
        <f>IF(B34="","",VLOOKUP(B34,Bewertungsoptionen!$A$4:$B$7,2,FALSE))</f>
        <v>D</v>
      </c>
      <c r="Q34" s="13" t="str">
        <f>IF(P34="","",IF(E34="","",VLOOKUP(E34,Bewertungsoptionen!$A$13:$B$22,2,FALSE)))</f>
        <v/>
      </c>
      <c r="R34" s="13" t="str">
        <f>IF(P34="","",IF(F34="","",VLOOKUP(F34,Bewertungsoptionen!$A$26:$B$30,2,FALSE)))</f>
        <v/>
      </c>
      <c r="S34" s="14">
        <f t="shared" si="0"/>
        <v>0</v>
      </c>
      <c r="T34" s="13" t="str">
        <f>IF(P34="","",IF(H34="","",VLOOKUP(H34,Bewertungsoptionen!$A$36:$B$38,2,FALSE)))</f>
        <v/>
      </c>
      <c r="U34" s="13" t="str">
        <f>IF(P34="","",IF(I34="","",VLOOKUP(I34,Bewertungsoptionen!$A$42:$B$44,2,FALSE)))</f>
        <v/>
      </c>
      <c r="V34" s="13" t="str">
        <f>IF(P34="","",IF(J34="","",VLOOKUP(J34,Bewertungsoptionen!$A$48:$B$50,2,FALSE)))</f>
        <v/>
      </c>
      <c r="W34" s="14">
        <f t="shared" si="1"/>
        <v>0</v>
      </c>
      <c r="X34" s="13" t="str">
        <f>IF(P34="","",IF(L34="","",VLOOKUP(L34,Bewertungsoptionen!$A$56:$B$57,2,FALSE)))</f>
        <v/>
      </c>
      <c r="Y34" s="13">
        <f>IF(P34="","",IF(M34="","",VLOOKUP(M34,Bewertungsoptionen!$A$61:$B$64,2,FALSE)))</f>
        <v>3</v>
      </c>
      <c r="Z34" s="13">
        <f>IF(P34="","",IF(N34="","",VLOOKUP(N34,Bewertungsoptionen!$A$68:$B$71,2,FALSE)))</f>
        <v>0</v>
      </c>
      <c r="AA34" s="14">
        <f t="shared" si="2"/>
        <v>3</v>
      </c>
    </row>
    <row r="35" spans="1:27" thickTop="1" thickBot="1" x14ac:dyDescent="0.3">
      <c r="A35" s="4">
        <f t="shared" si="3"/>
        <v>32</v>
      </c>
      <c r="B35" s="38" t="s">
        <v>2</v>
      </c>
      <c r="C35" s="38" t="s">
        <v>183</v>
      </c>
      <c r="D35" s="39" t="s">
        <v>8</v>
      </c>
      <c r="E35" s="38" t="s">
        <v>94</v>
      </c>
      <c r="F35" s="38" t="s">
        <v>57</v>
      </c>
      <c r="G35" s="39" t="s">
        <v>8</v>
      </c>
      <c r="H35" s="38" t="s">
        <v>28</v>
      </c>
      <c r="I35" s="38" t="s">
        <v>31</v>
      </c>
      <c r="J35" s="38" t="s">
        <v>32</v>
      </c>
      <c r="K35" s="39" t="s">
        <v>8</v>
      </c>
      <c r="L35" s="38" t="s">
        <v>37</v>
      </c>
      <c r="M35" s="38" t="s">
        <v>52</v>
      </c>
      <c r="N35" s="38" t="s">
        <v>42</v>
      </c>
      <c r="O35" s="39" t="s">
        <v>8</v>
      </c>
      <c r="P35" s="13" t="str">
        <f>IF(B35="","",VLOOKUP(B35,Bewertungsoptionen!$A$4:$B$7,2,FALSE))</f>
        <v>Ö</v>
      </c>
      <c r="Q35" s="13">
        <f>IF(P35="","",IF(E35="","",VLOOKUP(E35,Bewertungsoptionen!$A$13:$B$22,2,FALSE)))</f>
        <v>4</v>
      </c>
      <c r="R35" s="13">
        <f>IF(P35="","",IF(F35="","",VLOOKUP(F35,Bewertungsoptionen!$A$26:$B$30,2,FALSE)))</f>
        <v>1</v>
      </c>
      <c r="S35" s="14">
        <f t="shared" si="0"/>
        <v>5</v>
      </c>
      <c r="T35" s="13">
        <f>IF(P35="","",IF(H35="","",VLOOKUP(H35,Bewertungsoptionen!$A$36:$B$38,2,FALSE)))</f>
        <v>2</v>
      </c>
      <c r="U35" s="13">
        <f>IF(P35="","",IF(I35="","",VLOOKUP(I35,Bewertungsoptionen!$A$42:$B$44,2,FALSE)))</f>
        <v>2</v>
      </c>
      <c r="V35" s="13">
        <f>IF(P35="","",IF(J35="","",VLOOKUP(J35,Bewertungsoptionen!$A$48:$B$50,2,FALSE)))</f>
        <v>0</v>
      </c>
      <c r="W35" s="14">
        <f t="shared" si="1"/>
        <v>4</v>
      </c>
      <c r="X35" s="13">
        <f>IF(P35="","",IF(L35="","",VLOOKUP(L35,Bewertungsoptionen!$A$56:$B$57,2,FALSE)))</f>
        <v>1</v>
      </c>
      <c r="Y35" s="13">
        <f>IF(P35="","",IF(M35="","",VLOOKUP(M35,Bewertungsoptionen!$A$61:$B$64,2,FALSE)))</f>
        <v>3</v>
      </c>
      <c r="Z35" s="13">
        <f>IF(P35="","",IF(N35="","",VLOOKUP(N35,Bewertungsoptionen!$A$68:$B$71,2,FALSE)))</f>
        <v>0</v>
      </c>
      <c r="AA35" s="14">
        <f t="shared" si="2"/>
        <v>4</v>
      </c>
    </row>
    <row r="36" spans="1:27" thickTop="1" thickBot="1" x14ac:dyDescent="0.3">
      <c r="A36" s="4">
        <f t="shared" si="3"/>
        <v>33</v>
      </c>
      <c r="B36" s="38" t="s">
        <v>34</v>
      </c>
      <c r="C36" s="38" t="s">
        <v>165</v>
      </c>
      <c r="D36" s="39" t="s">
        <v>8</v>
      </c>
      <c r="E36" s="38"/>
      <c r="F36" s="38"/>
      <c r="G36" s="39" t="s">
        <v>8</v>
      </c>
      <c r="H36" s="38"/>
      <c r="I36" s="38"/>
      <c r="J36" s="38"/>
      <c r="K36" s="39" t="s">
        <v>8</v>
      </c>
      <c r="L36" s="38"/>
      <c r="M36" s="38" t="s">
        <v>52</v>
      </c>
      <c r="N36" s="38" t="s">
        <v>43</v>
      </c>
      <c r="O36" s="39" t="s">
        <v>8</v>
      </c>
      <c r="P36" s="13" t="str">
        <f>IF(B36="","",VLOOKUP(B36,Bewertungsoptionen!$A$4:$B$7,2,FALSE))</f>
        <v>D</v>
      </c>
      <c r="Q36" s="13" t="str">
        <f>IF(P36="","",IF(E36="","",VLOOKUP(E36,Bewertungsoptionen!$A$13:$B$22,2,FALSE)))</f>
        <v/>
      </c>
      <c r="R36" s="13" t="str">
        <f>IF(P36="","",IF(F36="","",VLOOKUP(F36,Bewertungsoptionen!$A$26:$B$30,2,FALSE)))</f>
        <v/>
      </c>
      <c r="S36" s="14">
        <f t="shared" si="0"/>
        <v>0</v>
      </c>
      <c r="T36" s="13" t="str">
        <f>IF(P36="","",IF(H36="","",VLOOKUP(H36,Bewertungsoptionen!$A$36:$B$38,2,FALSE)))</f>
        <v/>
      </c>
      <c r="U36" s="13" t="str">
        <f>IF(P36="","",IF(I36="","",VLOOKUP(I36,Bewertungsoptionen!$A$42:$B$44,2,FALSE)))</f>
        <v/>
      </c>
      <c r="V36" s="13" t="str">
        <f>IF(P36="","",IF(J36="","",VLOOKUP(J36,Bewertungsoptionen!$A$48:$B$50,2,FALSE)))</f>
        <v/>
      </c>
      <c r="W36" s="14">
        <f t="shared" si="1"/>
        <v>0</v>
      </c>
      <c r="X36" s="13" t="str">
        <f>IF(P36="","",IF(L36="","",VLOOKUP(L36,Bewertungsoptionen!$A$56:$B$57,2,FALSE)))</f>
        <v/>
      </c>
      <c r="Y36" s="13">
        <f>IF(P36="","",IF(M36="","",VLOOKUP(M36,Bewertungsoptionen!$A$61:$B$64,2,FALSE)))</f>
        <v>3</v>
      </c>
      <c r="Z36" s="13">
        <f>IF(P36="","",IF(N36="","",VLOOKUP(N36,Bewertungsoptionen!$A$68:$B$71,2,FALSE)))</f>
        <v>1</v>
      </c>
      <c r="AA36" s="14">
        <f t="shared" si="2"/>
        <v>4</v>
      </c>
    </row>
    <row r="37" spans="1:27" thickTop="1" thickBot="1" x14ac:dyDescent="0.3">
      <c r="A37" s="4">
        <f t="shared" si="3"/>
        <v>34</v>
      </c>
      <c r="B37" s="38" t="s">
        <v>2</v>
      </c>
      <c r="C37" s="38" t="s">
        <v>144</v>
      </c>
      <c r="D37" s="39" t="s">
        <v>8</v>
      </c>
      <c r="E37" s="38" t="s">
        <v>93</v>
      </c>
      <c r="F37" s="38" t="s">
        <v>56</v>
      </c>
      <c r="G37" s="39" t="s">
        <v>8</v>
      </c>
      <c r="H37" s="38"/>
      <c r="I37" s="38"/>
      <c r="J37" s="38"/>
      <c r="K37" s="39" t="s">
        <v>8</v>
      </c>
      <c r="L37" s="38" t="s">
        <v>37</v>
      </c>
      <c r="M37" s="38" t="s">
        <v>52</v>
      </c>
      <c r="N37" s="38" t="s">
        <v>42</v>
      </c>
      <c r="O37" s="39" t="s">
        <v>8</v>
      </c>
      <c r="P37" s="13" t="str">
        <f>IF(B37="","",VLOOKUP(B37,Bewertungsoptionen!$A$4:$B$7,2,FALSE))</f>
        <v>Ö</v>
      </c>
      <c r="Q37" s="13">
        <f>IF(P37="","",IF(E37="","",VLOOKUP(E37,Bewertungsoptionen!$A$13:$B$22,2,FALSE)))</f>
        <v>3</v>
      </c>
      <c r="R37" s="13">
        <f>IF(P37="","",IF(F37="","",VLOOKUP(F37,Bewertungsoptionen!$A$26:$B$30,2,FALSE)))</f>
        <v>0</v>
      </c>
      <c r="S37" s="14">
        <f t="shared" si="0"/>
        <v>3</v>
      </c>
      <c r="T37" s="13" t="str">
        <f>IF(P37="","",IF(H37="","",VLOOKUP(H37,Bewertungsoptionen!$A$36:$B$38,2,FALSE)))</f>
        <v/>
      </c>
      <c r="U37" s="13" t="str">
        <f>IF(P37="","",IF(I37="","",VLOOKUP(I37,Bewertungsoptionen!$A$42:$B$44,2,FALSE)))</f>
        <v/>
      </c>
      <c r="V37" s="13" t="str">
        <f>IF(P37="","",IF(J37="","",VLOOKUP(J37,Bewertungsoptionen!$A$48:$B$50,2,FALSE)))</f>
        <v/>
      </c>
      <c r="W37" s="14">
        <f t="shared" si="1"/>
        <v>0</v>
      </c>
      <c r="X37" s="13">
        <f>IF(P37="","",IF(L37="","",VLOOKUP(L37,Bewertungsoptionen!$A$56:$B$57,2,FALSE)))</f>
        <v>1</v>
      </c>
      <c r="Y37" s="13">
        <f>IF(P37="","",IF(M37="","",VLOOKUP(M37,Bewertungsoptionen!$A$61:$B$64,2,FALSE)))</f>
        <v>3</v>
      </c>
      <c r="Z37" s="13">
        <f>IF(P37="","",IF(N37="","",VLOOKUP(N37,Bewertungsoptionen!$A$68:$B$71,2,FALSE)))</f>
        <v>0</v>
      </c>
      <c r="AA37" s="14">
        <f t="shared" si="2"/>
        <v>4</v>
      </c>
    </row>
    <row r="38" spans="1:27" thickTop="1" thickBot="1" x14ac:dyDescent="0.3">
      <c r="A38" s="4">
        <f t="shared" si="3"/>
        <v>35</v>
      </c>
      <c r="B38" s="38" t="s">
        <v>2</v>
      </c>
      <c r="C38" s="38" t="s">
        <v>184</v>
      </c>
      <c r="D38" s="39" t="s">
        <v>8</v>
      </c>
      <c r="E38" s="38" t="s">
        <v>93</v>
      </c>
      <c r="F38" s="38" t="s">
        <v>56</v>
      </c>
      <c r="G38" s="39" t="s">
        <v>8</v>
      </c>
      <c r="H38" s="38"/>
      <c r="I38" s="38"/>
      <c r="J38" s="38"/>
      <c r="K38" s="39" t="s">
        <v>8</v>
      </c>
      <c r="L38" s="38" t="s">
        <v>37</v>
      </c>
      <c r="M38" s="38" t="s">
        <v>52</v>
      </c>
      <c r="N38" s="38" t="s">
        <v>42</v>
      </c>
      <c r="O38" s="39" t="s">
        <v>8</v>
      </c>
      <c r="P38" s="13" t="str">
        <f>IF(B38="","",VLOOKUP(B38,Bewertungsoptionen!$A$4:$B$7,2,FALSE))</f>
        <v>Ö</v>
      </c>
      <c r="Q38" s="13">
        <f>IF(P38="","",IF(E38="","",VLOOKUP(E38,Bewertungsoptionen!$A$13:$B$22,2,FALSE)))</f>
        <v>3</v>
      </c>
      <c r="R38" s="13">
        <f>IF(P38="","",IF(F38="","",VLOOKUP(F38,Bewertungsoptionen!$A$26:$B$30,2,FALSE)))</f>
        <v>0</v>
      </c>
      <c r="S38" s="14">
        <f t="shared" si="0"/>
        <v>3</v>
      </c>
      <c r="T38" s="13" t="str">
        <f>IF(P38="","",IF(H38="","",VLOOKUP(H38,Bewertungsoptionen!$A$36:$B$38,2,FALSE)))</f>
        <v/>
      </c>
      <c r="U38" s="13" t="str">
        <f>IF(P38="","",IF(I38="","",VLOOKUP(I38,Bewertungsoptionen!$A$42:$B$44,2,FALSE)))</f>
        <v/>
      </c>
      <c r="V38" s="13" t="str">
        <f>IF(P38="","",IF(J38="","",VLOOKUP(J38,Bewertungsoptionen!$A$48:$B$50,2,FALSE)))</f>
        <v/>
      </c>
      <c r="W38" s="14">
        <f t="shared" si="1"/>
        <v>0</v>
      </c>
      <c r="X38" s="13">
        <f>IF(P38="","",IF(L38="","",VLOOKUP(L38,Bewertungsoptionen!$A$56:$B$57,2,FALSE)))</f>
        <v>1</v>
      </c>
      <c r="Y38" s="13">
        <f>IF(P38="","",IF(M38="","",VLOOKUP(M38,Bewertungsoptionen!$A$61:$B$64,2,FALSE)))</f>
        <v>3</v>
      </c>
      <c r="Z38" s="13">
        <f>IF(P38="","",IF(N38="","",VLOOKUP(N38,Bewertungsoptionen!$A$68:$B$71,2,FALSE)))</f>
        <v>0</v>
      </c>
      <c r="AA38" s="14">
        <f t="shared" si="2"/>
        <v>4</v>
      </c>
    </row>
    <row r="39" spans="1:27" thickTop="1" thickBot="1" x14ac:dyDescent="0.3">
      <c r="A39" s="4">
        <f t="shared" si="3"/>
        <v>36</v>
      </c>
      <c r="B39" s="38" t="s">
        <v>2</v>
      </c>
      <c r="C39" s="38" t="s">
        <v>151</v>
      </c>
      <c r="D39" s="39" t="s">
        <v>8</v>
      </c>
      <c r="E39" s="38" t="s">
        <v>93</v>
      </c>
      <c r="F39" s="38" t="s">
        <v>56</v>
      </c>
      <c r="G39" s="39" t="s">
        <v>8</v>
      </c>
      <c r="H39" s="38"/>
      <c r="I39" s="38"/>
      <c r="J39" s="38"/>
      <c r="K39" s="39" t="s">
        <v>8</v>
      </c>
      <c r="L39" s="38" t="s">
        <v>37</v>
      </c>
      <c r="M39" s="38" t="s">
        <v>52</v>
      </c>
      <c r="N39" s="38" t="s">
        <v>42</v>
      </c>
      <c r="O39" s="39" t="s">
        <v>8</v>
      </c>
      <c r="P39" s="13" t="str">
        <f>IF(B39="","",VLOOKUP(B39,Bewertungsoptionen!$A$4:$B$7,2,FALSE))</f>
        <v>Ö</v>
      </c>
      <c r="Q39" s="13">
        <f>IF(P39="","",IF(E39="","",VLOOKUP(E39,Bewertungsoptionen!$A$13:$B$22,2,FALSE)))</f>
        <v>3</v>
      </c>
      <c r="R39" s="13">
        <f>IF(P39="","",IF(F39="","",VLOOKUP(F39,Bewertungsoptionen!$A$26:$B$30,2,FALSE)))</f>
        <v>0</v>
      </c>
      <c r="S39" s="14">
        <f t="shared" si="0"/>
        <v>3</v>
      </c>
      <c r="T39" s="13" t="str">
        <f>IF(P39="","",IF(H39="","",VLOOKUP(H39,Bewertungsoptionen!$A$36:$B$38,2,FALSE)))</f>
        <v/>
      </c>
      <c r="U39" s="13" t="str">
        <f>IF(P39="","",IF(I39="","",VLOOKUP(I39,Bewertungsoptionen!$A$42:$B$44,2,FALSE)))</f>
        <v/>
      </c>
      <c r="V39" s="13" t="str">
        <f>IF(P39="","",IF(J39="","",VLOOKUP(J39,Bewertungsoptionen!$A$48:$B$50,2,FALSE)))</f>
        <v/>
      </c>
      <c r="W39" s="14">
        <f t="shared" si="1"/>
        <v>0</v>
      </c>
      <c r="X39" s="13">
        <f>IF(P39="","",IF(L39="","",VLOOKUP(L39,Bewertungsoptionen!$A$56:$B$57,2,FALSE)))</f>
        <v>1</v>
      </c>
      <c r="Y39" s="13">
        <f>IF(P39="","",IF(M39="","",VLOOKUP(M39,Bewertungsoptionen!$A$61:$B$64,2,FALSE)))</f>
        <v>3</v>
      </c>
      <c r="Z39" s="13">
        <f>IF(P39="","",IF(N39="","",VLOOKUP(N39,Bewertungsoptionen!$A$68:$B$71,2,FALSE)))</f>
        <v>0</v>
      </c>
      <c r="AA39" s="14">
        <f t="shared" si="2"/>
        <v>4</v>
      </c>
    </row>
    <row r="40" spans="1:27" thickTop="1" thickBot="1" x14ac:dyDescent="0.3">
      <c r="A40" s="4">
        <f t="shared" si="3"/>
        <v>37</v>
      </c>
      <c r="B40" s="38" t="s">
        <v>2</v>
      </c>
      <c r="C40" s="38" t="s">
        <v>143</v>
      </c>
      <c r="D40" s="39" t="s">
        <v>8</v>
      </c>
      <c r="E40" s="38" t="s">
        <v>92</v>
      </c>
      <c r="F40" s="38" t="s">
        <v>57</v>
      </c>
      <c r="G40" s="39" t="s">
        <v>8</v>
      </c>
      <c r="H40" s="38"/>
      <c r="I40" s="38"/>
      <c r="J40" s="38"/>
      <c r="K40" s="39" t="s">
        <v>8</v>
      </c>
      <c r="L40" s="38" t="s">
        <v>37</v>
      </c>
      <c r="M40" s="38" t="s">
        <v>52</v>
      </c>
      <c r="N40" s="38" t="s">
        <v>42</v>
      </c>
      <c r="O40" s="39" t="s">
        <v>8</v>
      </c>
      <c r="P40" s="13" t="str">
        <f>IF(B40="","",VLOOKUP(B40,Bewertungsoptionen!$A$4:$B$7,2,FALSE))</f>
        <v>Ö</v>
      </c>
      <c r="Q40" s="13">
        <f>IF(P40="","",IF(E40="","",VLOOKUP(E40,Bewertungsoptionen!$A$13:$B$22,2,FALSE)))</f>
        <v>2</v>
      </c>
      <c r="R40" s="13">
        <f>IF(P40="","",IF(F40="","",VLOOKUP(F40,Bewertungsoptionen!$A$26:$B$30,2,FALSE)))</f>
        <v>1</v>
      </c>
      <c r="S40" s="14">
        <f t="shared" si="0"/>
        <v>3</v>
      </c>
      <c r="T40" s="13" t="str">
        <f>IF(P40="","",IF(H40="","",VLOOKUP(H40,Bewertungsoptionen!$A$36:$B$38,2,FALSE)))</f>
        <v/>
      </c>
      <c r="U40" s="13" t="str">
        <f>IF(P40="","",IF(I40="","",VLOOKUP(I40,Bewertungsoptionen!$A$42:$B$44,2,FALSE)))</f>
        <v/>
      </c>
      <c r="V40" s="13" t="str">
        <f>IF(P40="","",IF(J40="","",VLOOKUP(J40,Bewertungsoptionen!$A$48:$B$50,2,FALSE)))</f>
        <v/>
      </c>
      <c r="W40" s="14">
        <f t="shared" si="1"/>
        <v>0</v>
      </c>
      <c r="X40" s="13">
        <f>IF(P40="","",IF(L40="","",VLOOKUP(L40,Bewertungsoptionen!$A$56:$B$57,2,FALSE)))</f>
        <v>1</v>
      </c>
      <c r="Y40" s="13">
        <f>IF(P40="","",IF(M40="","",VLOOKUP(M40,Bewertungsoptionen!$A$61:$B$64,2,FALSE)))</f>
        <v>3</v>
      </c>
      <c r="Z40" s="13">
        <f>IF(P40="","",IF(N40="","",VLOOKUP(N40,Bewertungsoptionen!$A$68:$B$71,2,FALSE)))</f>
        <v>0</v>
      </c>
      <c r="AA40" s="14">
        <f t="shared" si="2"/>
        <v>4</v>
      </c>
    </row>
    <row r="41" spans="1:27" thickTop="1" thickBot="1" x14ac:dyDescent="0.3">
      <c r="A41" s="4">
        <f t="shared" si="3"/>
        <v>38</v>
      </c>
      <c r="B41" s="38" t="s">
        <v>2</v>
      </c>
      <c r="C41" s="38" t="s">
        <v>152</v>
      </c>
      <c r="D41" s="39" t="s">
        <v>8</v>
      </c>
      <c r="E41" s="38" t="s">
        <v>94</v>
      </c>
      <c r="F41" s="38" t="s">
        <v>56</v>
      </c>
      <c r="G41" s="39" t="s">
        <v>8</v>
      </c>
      <c r="H41" s="38" t="s">
        <v>27</v>
      </c>
      <c r="I41" s="38" t="s">
        <v>30</v>
      </c>
      <c r="J41" s="38" t="s">
        <v>33</v>
      </c>
      <c r="K41" s="39" t="s">
        <v>8</v>
      </c>
      <c r="L41" s="38" t="s">
        <v>37</v>
      </c>
      <c r="M41" s="38" t="s">
        <v>51</v>
      </c>
      <c r="N41" s="38" t="s">
        <v>42</v>
      </c>
      <c r="O41" s="39" t="s">
        <v>8</v>
      </c>
      <c r="P41" s="13" t="str">
        <f>IF(B41="","",VLOOKUP(B41,Bewertungsoptionen!$A$4:$B$7,2,FALSE))</f>
        <v>Ö</v>
      </c>
      <c r="Q41" s="13">
        <f>IF(P41="","",IF(E41="","",VLOOKUP(E41,Bewertungsoptionen!$A$13:$B$22,2,FALSE)))</f>
        <v>4</v>
      </c>
      <c r="R41" s="13">
        <f>IF(P41="","",IF(F41="","",VLOOKUP(F41,Bewertungsoptionen!$A$26:$B$30,2,FALSE)))</f>
        <v>0</v>
      </c>
      <c r="S41" s="14">
        <f t="shared" si="0"/>
        <v>4</v>
      </c>
      <c r="T41" s="13">
        <f>IF(P41="","",IF(H41="","",VLOOKUP(H41,Bewertungsoptionen!$A$36:$B$38,2,FALSE)))</f>
        <v>1</v>
      </c>
      <c r="U41" s="13">
        <f>IF(P41="","",IF(I41="","",VLOOKUP(I41,Bewertungsoptionen!$A$42:$B$44,2,FALSE)))</f>
        <v>1</v>
      </c>
      <c r="V41" s="13">
        <f>IF(P41="","",IF(J41="","",VLOOKUP(J41,Bewertungsoptionen!$A$48:$B$50,2,FALSE)))</f>
        <v>1</v>
      </c>
      <c r="W41" s="14">
        <f t="shared" si="1"/>
        <v>3</v>
      </c>
      <c r="X41" s="13">
        <f>IF(P41="","",IF(L41="","",VLOOKUP(L41,Bewertungsoptionen!$A$56:$B$57,2,FALSE)))</f>
        <v>1</v>
      </c>
      <c r="Y41" s="13">
        <f>IF(P41="","",IF(M41="","",VLOOKUP(M41,Bewertungsoptionen!$A$61:$B$64,2,FALSE)))</f>
        <v>2</v>
      </c>
      <c r="Z41" s="13">
        <f>IF(P41="","",IF(N41="","",VLOOKUP(N41,Bewertungsoptionen!$A$68:$B$71,2,FALSE)))</f>
        <v>0</v>
      </c>
      <c r="AA41" s="14">
        <f t="shared" si="2"/>
        <v>3</v>
      </c>
    </row>
    <row r="42" spans="1:27" thickTop="1" thickBot="1" x14ac:dyDescent="0.3">
      <c r="A42" s="4">
        <f t="shared" si="3"/>
        <v>39</v>
      </c>
      <c r="B42" s="38" t="s">
        <v>2</v>
      </c>
      <c r="C42" s="38" t="s">
        <v>153</v>
      </c>
      <c r="D42" s="39" t="s">
        <v>8</v>
      </c>
      <c r="E42" s="38" t="s">
        <v>95</v>
      </c>
      <c r="F42" s="38" t="s">
        <v>56</v>
      </c>
      <c r="G42" s="39" t="s">
        <v>8</v>
      </c>
      <c r="H42" s="38" t="s">
        <v>26</v>
      </c>
      <c r="I42" s="38" t="s">
        <v>29</v>
      </c>
      <c r="J42" s="38" t="s">
        <v>32</v>
      </c>
      <c r="K42" s="39" t="s">
        <v>8</v>
      </c>
      <c r="L42" s="38" t="s">
        <v>37</v>
      </c>
      <c r="M42" s="38" t="s">
        <v>51</v>
      </c>
      <c r="N42" s="38" t="s">
        <v>42</v>
      </c>
      <c r="O42" s="39" t="s">
        <v>8</v>
      </c>
      <c r="P42" s="13" t="str">
        <f>IF(B42="","",VLOOKUP(B42,Bewertungsoptionen!$A$4:$B$7,2,FALSE))</f>
        <v>Ö</v>
      </c>
      <c r="Q42" s="13">
        <f>IF(P42="","",IF(E42="","",VLOOKUP(E42,Bewertungsoptionen!$A$13:$B$22,2,FALSE)))</f>
        <v>5</v>
      </c>
      <c r="R42" s="13">
        <f>IF(P42="","",IF(F42="","",VLOOKUP(F42,Bewertungsoptionen!$A$26:$B$30,2,FALSE)))</f>
        <v>0</v>
      </c>
      <c r="S42" s="14">
        <f t="shared" si="0"/>
        <v>5</v>
      </c>
      <c r="T42" s="13">
        <f>IF(P42="","",IF(H42="","",VLOOKUP(H42,Bewertungsoptionen!$A$36:$B$38,2,FALSE)))</f>
        <v>0</v>
      </c>
      <c r="U42" s="13">
        <f>IF(P42="","",IF(I42="","",VLOOKUP(I42,Bewertungsoptionen!$A$42:$B$44,2,FALSE)))</f>
        <v>0</v>
      </c>
      <c r="V42" s="13">
        <f>IF(P42="","",IF(J42="","",VLOOKUP(J42,Bewertungsoptionen!$A$48:$B$50,2,FALSE)))</f>
        <v>0</v>
      </c>
      <c r="W42" s="14">
        <f t="shared" si="1"/>
        <v>0</v>
      </c>
      <c r="X42" s="13">
        <f>IF(P42="","",IF(L42="","",VLOOKUP(L42,Bewertungsoptionen!$A$56:$B$57,2,FALSE)))</f>
        <v>1</v>
      </c>
      <c r="Y42" s="13">
        <f>IF(P42="","",IF(M42="","",VLOOKUP(M42,Bewertungsoptionen!$A$61:$B$64,2,FALSE)))</f>
        <v>2</v>
      </c>
      <c r="Z42" s="13">
        <f>IF(P42="","",IF(N42="","",VLOOKUP(N42,Bewertungsoptionen!$A$68:$B$71,2,FALSE)))</f>
        <v>0</v>
      </c>
      <c r="AA42" s="14">
        <f t="shared" si="2"/>
        <v>3</v>
      </c>
    </row>
    <row r="43" spans="1:27" thickTop="1" thickBot="1" x14ac:dyDescent="0.3">
      <c r="A43" s="4">
        <f t="shared" si="3"/>
        <v>40</v>
      </c>
      <c r="B43" s="38" t="s">
        <v>1</v>
      </c>
      <c r="C43" s="38" t="s">
        <v>154</v>
      </c>
      <c r="D43" s="39" t="s">
        <v>8</v>
      </c>
      <c r="E43" s="38" t="s">
        <v>95</v>
      </c>
      <c r="F43" s="38" t="s">
        <v>56</v>
      </c>
      <c r="G43" s="39" t="s">
        <v>8</v>
      </c>
      <c r="H43" s="38" t="s">
        <v>28</v>
      </c>
      <c r="I43" s="38" t="s">
        <v>30</v>
      </c>
      <c r="J43" s="38" t="s">
        <v>33</v>
      </c>
      <c r="K43" s="39" t="s">
        <v>8</v>
      </c>
      <c r="L43" s="38" t="s">
        <v>37</v>
      </c>
      <c r="M43" s="38" t="s">
        <v>51</v>
      </c>
      <c r="N43" s="38" t="s">
        <v>43</v>
      </c>
      <c r="O43" s="39" t="s">
        <v>8</v>
      </c>
      <c r="P43" s="13" t="str">
        <f>IF(B43="","",VLOOKUP(B43,Bewertungsoptionen!$A$4:$B$7,2,FALSE))</f>
        <v>G</v>
      </c>
      <c r="Q43" s="13">
        <f>IF(P43="","",IF(E43="","",VLOOKUP(E43,Bewertungsoptionen!$A$13:$B$22,2,FALSE)))</f>
        <v>5</v>
      </c>
      <c r="R43" s="13">
        <f>IF(P43="","",IF(F43="","",VLOOKUP(F43,Bewertungsoptionen!$A$26:$B$30,2,FALSE)))</f>
        <v>0</v>
      </c>
      <c r="S43" s="14">
        <f t="shared" si="0"/>
        <v>5</v>
      </c>
      <c r="T43" s="13">
        <f>IF(P43="","",IF(H43="","",VLOOKUP(H43,Bewertungsoptionen!$A$36:$B$38,2,FALSE)))</f>
        <v>2</v>
      </c>
      <c r="U43" s="13">
        <f>IF(P43="","",IF(I43="","",VLOOKUP(I43,Bewertungsoptionen!$A$42:$B$44,2,FALSE)))</f>
        <v>1</v>
      </c>
      <c r="V43" s="13">
        <f>IF(P43="","",IF(J43="","",VLOOKUP(J43,Bewertungsoptionen!$A$48:$B$50,2,FALSE)))</f>
        <v>1</v>
      </c>
      <c r="W43" s="14">
        <f t="shared" si="1"/>
        <v>4</v>
      </c>
      <c r="X43" s="13">
        <f>IF(P43="","",IF(L43="","",VLOOKUP(L43,Bewertungsoptionen!$A$56:$B$57,2,FALSE)))</f>
        <v>1</v>
      </c>
      <c r="Y43" s="13">
        <f>IF(P43="","",IF(M43="","",VLOOKUP(M43,Bewertungsoptionen!$A$61:$B$64,2,FALSE)))</f>
        <v>2</v>
      </c>
      <c r="Z43" s="13">
        <f>IF(P43="","",IF(N43="","",VLOOKUP(N43,Bewertungsoptionen!$A$68:$B$71,2,FALSE)))</f>
        <v>1</v>
      </c>
      <c r="AA43" s="14">
        <f t="shared" si="2"/>
        <v>4</v>
      </c>
    </row>
    <row r="44" spans="1:27" thickTop="1" thickBot="1" x14ac:dyDescent="0.3">
      <c r="A44" s="4">
        <f t="shared" si="3"/>
        <v>41</v>
      </c>
      <c r="B44" s="38" t="s">
        <v>34</v>
      </c>
      <c r="C44" s="38" t="s">
        <v>176</v>
      </c>
      <c r="D44" s="39" t="s">
        <v>8</v>
      </c>
      <c r="E44" s="38"/>
      <c r="F44" s="38"/>
      <c r="G44" s="39" t="s">
        <v>8</v>
      </c>
      <c r="H44" s="38"/>
      <c r="I44" s="38"/>
      <c r="J44" s="38"/>
      <c r="K44" s="39" t="s">
        <v>8</v>
      </c>
      <c r="L44" s="38"/>
      <c r="M44" s="38" t="s">
        <v>52</v>
      </c>
      <c r="N44" s="38" t="s">
        <v>42</v>
      </c>
      <c r="O44" s="39" t="s">
        <v>8</v>
      </c>
      <c r="P44" s="13" t="str">
        <f>IF(B44="","",VLOOKUP(B44,Bewertungsoptionen!$A$4:$B$7,2,FALSE))</f>
        <v>D</v>
      </c>
      <c r="Q44" s="13" t="str">
        <f>IF(P44="","",IF(E44="","",VLOOKUP(E44,Bewertungsoptionen!$A$13:$B$22,2,FALSE)))</f>
        <v/>
      </c>
      <c r="R44" s="13" t="str">
        <f>IF(P44="","",IF(F44="","",VLOOKUP(F44,Bewertungsoptionen!$A$26:$B$30,2,FALSE)))</f>
        <v/>
      </c>
      <c r="S44" s="14">
        <f t="shared" si="0"/>
        <v>0</v>
      </c>
      <c r="T44" s="13" t="str">
        <f>IF(P44="","",IF(H44="","",VLOOKUP(H44,Bewertungsoptionen!$A$36:$B$38,2,FALSE)))</f>
        <v/>
      </c>
      <c r="U44" s="13" t="str">
        <f>IF(P44="","",IF(I44="","",VLOOKUP(I44,Bewertungsoptionen!$A$42:$B$44,2,FALSE)))</f>
        <v/>
      </c>
      <c r="V44" s="13" t="str">
        <f>IF(P44="","",IF(J44="","",VLOOKUP(J44,Bewertungsoptionen!$A$48:$B$50,2,FALSE)))</f>
        <v/>
      </c>
      <c r="W44" s="14">
        <f t="shared" si="1"/>
        <v>0</v>
      </c>
      <c r="X44" s="13" t="str">
        <f>IF(P44="","",IF(L44="","",VLOOKUP(L44,Bewertungsoptionen!$A$56:$B$57,2,FALSE)))</f>
        <v/>
      </c>
      <c r="Y44" s="13">
        <f>IF(P44="","",IF(M44="","",VLOOKUP(M44,Bewertungsoptionen!$A$61:$B$64,2,FALSE)))</f>
        <v>3</v>
      </c>
      <c r="Z44" s="13">
        <f>IF(P44="","",IF(N44="","",VLOOKUP(N44,Bewertungsoptionen!$A$68:$B$71,2,FALSE)))</f>
        <v>0</v>
      </c>
      <c r="AA44" s="14">
        <f t="shared" si="2"/>
        <v>3</v>
      </c>
    </row>
    <row r="45" spans="1:27" thickTop="1" thickBot="1" x14ac:dyDescent="0.3">
      <c r="A45" s="4">
        <f t="shared" si="3"/>
        <v>42</v>
      </c>
      <c r="B45" s="38" t="s">
        <v>2</v>
      </c>
      <c r="C45" s="38" t="s">
        <v>182</v>
      </c>
      <c r="D45" s="39" t="s">
        <v>8</v>
      </c>
      <c r="E45" s="38" t="s">
        <v>96</v>
      </c>
      <c r="F45" s="38" t="s">
        <v>57</v>
      </c>
      <c r="G45" s="39" t="s">
        <v>8</v>
      </c>
      <c r="H45" s="38" t="s">
        <v>28</v>
      </c>
      <c r="I45" s="38" t="s">
        <v>31</v>
      </c>
      <c r="J45" s="38" t="s">
        <v>118</v>
      </c>
      <c r="K45" s="39" t="s">
        <v>8</v>
      </c>
      <c r="L45" s="38" t="s">
        <v>37</v>
      </c>
      <c r="M45" s="38" t="s">
        <v>51</v>
      </c>
      <c r="N45" s="38" t="s">
        <v>43</v>
      </c>
      <c r="O45" s="39" t="s">
        <v>8</v>
      </c>
      <c r="P45" s="13" t="str">
        <f>IF(B45="","",VLOOKUP(B45,Bewertungsoptionen!$A$4:$B$7,2,FALSE))</f>
        <v>Ö</v>
      </c>
      <c r="Q45" s="13">
        <f>IF(P45="","",IF(E45="","",VLOOKUP(E45,Bewertungsoptionen!$A$13:$B$22,2,FALSE)))</f>
        <v>6</v>
      </c>
      <c r="R45" s="13">
        <f>IF(P45="","",IF(F45="","",VLOOKUP(F45,Bewertungsoptionen!$A$26:$B$30,2,FALSE)))</f>
        <v>1</v>
      </c>
      <c r="S45" s="14">
        <f t="shared" si="0"/>
        <v>7</v>
      </c>
      <c r="T45" s="13">
        <f>IF(P45="","",IF(H45="","",VLOOKUP(H45,Bewertungsoptionen!$A$36:$B$38,2,FALSE)))</f>
        <v>2</v>
      </c>
      <c r="U45" s="13">
        <f>IF(P45="","",IF(I45="","",VLOOKUP(I45,Bewertungsoptionen!$A$42:$B$44,2,FALSE)))</f>
        <v>2</v>
      </c>
      <c r="V45" s="13">
        <f>IF(P45="","",IF(J45="","",VLOOKUP(J45,Bewertungsoptionen!$A$48:$B$50,2,FALSE)))</f>
        <v>2</v>
      </c>
      <c r="W45" s="14">
        <f t="shared" si="1"/>
        <v>6</v>
      </c>
      <c r="X45" s="13">
        <f>IF(P45="","",IF(L45="","",VLOOKUP(L45,Bewertungsoptionen!$A$56:$B$57,2,FALSE)))</f>
        <v>1</v>
      </c>
      <c r="Y45" s="13">
        <f>IF(P45="","",IF(M45="","",VLOOKUP(M45,Bewertungsoptionen!$A$61:$B$64,2,FALSE)))</f>
        <v>2</v>
      </c>
      <c r="Z45" s="13">
        <f>IF(P45="","",IF(N45="","",VLOOKUP(N45,Bewertungsoptionen!$A$68:$B$71,2,FALSE)))</f>
        <v>1</v>
      </c>
      <c r="AA45" s="14">
        <f t="shared" si="2"/>
        <v>4</v>
      </c>
    </row>
    <row r="46" spans="1:27" thickTop="1" thickBot="1" x14ac:dyDescent="0.3">
      <c r="A46" s="4">
        <f t="shared" si="3"/>
        <v>43</v>
      </c>
      <c r="B46" s="38" t="s">
        <v>2</v>
      </c>
      <c r="C46" s="38" t="s">
        <v>155</v>
      </c>
      <c r="D46" s="39" t="s">
        <v>8</v>
      </c>
      <c r="E46" s="38" t="s">
        <v>93</v>
      </c>
      <c r="F46" s="38" t="s">
        <v>57</v>
      </c>
      <c r="G46" s="39" t="s">
        <v>8</v>
      </c>
      <c r="H46" s="38" t="s">
        <v>28</v>
      </c>
      <c r="I46" s="38" t="s">
        <v>30</v>
      </c>
      <c r="J46" s="38" t="s">
        <v>33</v>
      </c>
      <c r="K46" s="39" t="s">
        <v>8</v>
      </c>
      <c r="L46" s="38" t="s">
        <v>37</v>
      </c>
      <c r="M46" s="38" t="s">
        <v>51</v>
      </c>
      <c r="N46" s="38" t="s">
        <v>42</v>
      </c>
      <c r="O46" s="39" t="s">
        <v>8</v>
      </c>
      <c r="P46" s="13" t="str">
        <f>IF(B46="","",VLOOKUP(B46,Bewertungsoptionen!$A$4:$B$7,2,FALSE))</f>
        <v>Ö</v>
      </c>
      <c r="Q46" s="13">
        <f>IF(P46="","",IF(E46="","",VLOOKUP(E46,Bewertungsoptionen!$A$13:$B$22,2,FALSE)))</f>
        <v>3</v>
      </c>
      <c r="R46" s="13">
        <f>IF(P46="","",IF(F46="","",VLOOKUP(F46,Bewertungsoptionen!$A$26:$B$30,2,FALSE)))</f>
        <v>1</v>
      </c>
      <c r="S46" s="14">
        <f t="shared" si="0"/>
        <v>4</v>
      </c>
      <c r="T46" s="13">
        <f>IF(P46="","",IF(H46="","",VLOOKUP(H46,Bewertungsoptionen!$A$36:$B$38,2,FALSE)))</f>
        <v>2</v>
      </c>
      <c r="U46" s="13">
        <f>IF(P46="","",IF(I46="","",VLOOKUP(I46,Bewertungsoptionen!$A$42:$B$44,2,FALSE)))</f>
        <v>1</v>
      </c>
      <c r="V46" s="13">
        <f>IF(P46="","",IF(J46="","",VLOOKUP(J46,Bewertungsoptionen!$A$48:$B$50,2,FALSE)))</f>
        <v>1</v>
      </c>
      <c r="W46" s="14">
        <f t="shared" si="1"/>
        <v>4</v>
      </c>
      <c r="X46" s="13">
        <f>IF(P46="","",IF(L46="","",VLOOKUP(L46,Bewertungsoptionen!$A$56:$B$57,2,FALSE)))</f>
        <v>1</v>
      </c>
      <c r="Y46" s="13">
        <f>IF(P46="","",IF(M46="","",VLOOKUP(M46,Bewertungsoptionen!$A$61:$B$64,2,FALSE)))</f>
        <v>2</v>
      </c>
      <c r="Z46" s="13">
        <f>IF(P46="","",IF(N46="","",VLOOKUP(N46,Bewertungsoptionen!$A$68:$B$71,2,FALSE)))</f>
        <v>0</v>
      </c>
      <c r="AA46" s="14">
        <f t="shared" si="2"/>
        <v>3</v>
      </c>
    </row>
    <row r="47" spans="1:27" thickTop="1" thickBot="1" x14ac:dyDescent="0.3">
      <c r="A47" s="4">
        <f t="shared" si="3"/>
        <v>44</v>
      </c>
      <c r="B47" s="38"/>
      <c r="C47" s="38"/>
      <c r="D47" s="39" t="s">
        <v>8</v>
      </c>
      <c r="E47" s="38"/>
      <c r="F47" s="38"/>
      <c r="G47" s="39" t="s">
        <v>8</v>
      </c>
      <c r="H47" s="38"/>
      <c r="I47" s="38"/>
      <c r="J47" s="38"/>
      <c r="K47" s="39" t="s">
        <v>8</v>
      </c>
      <c r="L47" s="38"/>
      <c r="M47" s="38"/>
      <c r="N47" s="38"/>
      <c r="O47" s="39" t="s">
        <v>8</v>
      </c>
      <c r="P47" s="13" t="str">
        <f>IF(B47="","",VLOOKUP(B47,Bewertungsoptionen!$A$4:$B$7,2,FALSE))</f>
        <v/>
      </c>
      <c r="Q47" s="13" t="str">
        <f>IF(P47="","",IF(E47="","",VLOOKUP(E47,Bewertungsoptionen!$A$13:$B$22,2,FALSE)))</f>
        <v/>
      </c>
      <c r="R47" s="13" t="str">
        <f>IF(P47="","",IF(F47="","",VLOOKUP(F47,Bewertungsoptionen!$A$26:$B$30,2,FALSE)))</f>
        <v/>
      </c>
      <c r="S47" s="14">
        <f t="shared" si="0"/>
        <v>0</v>
      </c>
      <c r="T47" s="13" t="str">
        <f>IF(P47="","",IF(H47="","",VLOOKUP(H47,Bewertungsoptionen!$A$36:$B$38,2,FALSE)))</f>
        <v/>
      </c>
      <c r="U47" s="13" t="str">
        <f>IF(P47="","",IF(I47="","",VLOOKUP(I47,Bewertungsoptionen!$A$42:$B$44,2,FALSE)))</f>
        <v/>
      </c>
      <c r="V47" s="13" t="str">
        <f>IF(P47="","",IF(J47="","",VLOOKUP(J47,Bewertungsoptionen!$A$48:$B$50,2,FALSE)))</f>
        <v/>
      </c>
      <c r="W47" s="14">
        <f t="shared" si="1"/>
        <v>0</v>
      </c>
      <c r="X47" s="13" t="str">
        <f>IF(P47="","",IF(L47="","",VLOOKUP(L47,Bewertungsoptionen!$A$56:$B$57,2,FALSE)))</f>
        <v/>
      </c>
      <c r="Y47" s="13" t="str">
        <f>IF(P47="","",IF(M47="","",VLOOKUP(M47,Bewertungsoptionen!$A$61:$B$64,2,FALSE)))</f>
        <v/>
      </c>
      <c r="Z47" s="13" t="str">
        <f>IF(P47="","",IF(N47="","",VLOOKUP(N47,Bewertungsoptionen!$A$68:$B$71,2,FALSE)))</f>
        <v/>
      </c>
      <c r="AA47" s="14">
        <f t="shared" si="2"/>
        <v>0</v>
      </c>
    </row>
    <row r="48" spans="1:27" thickTop="1" thickBot="1" x14ac:dyDescent="0.3">
      <c r="A48" s="4">
        <f t="shared" si="3"/>
        <v>45</v>
      </c>
      <c r="B48" s="38"/>
      <c r="C48" s="38"/>
      <c r="D48" s="39" t="s">
        <v>8</v>
      </c>
      <c r="E48" s="38"/>
      <c r="F48" s="38"/>
      <c r="G48" s="39" t="s">
        <v>8</v>
      </c>
      <c r="H48" s="38"/>
      <c r="I48" s="38"/>
      <c r="J48" s="38"/>
      <c r="K48" s="39" t="s">
        <v>8</v>
      </c>
      <c r="L48" s="38"/>
      <c r="M48" s="38"/>
      <c r="N48" s="38"/>
      <c r="O48" s="39" t="s">
        <v>8</v>
      </c>
      <c r="P48" s="13" t="str">
        <f>IF(B48="","",VLOOKUP(B48,Bewertungsoptionen!$A$4:$B$7,2,FALSE))</f>
        <v/>
      </c>
      <c r="Q48" s="13" t="str">
        <f>IF(P48="","",IF(E48="","",VLOOKUP(E48,Bewertungsoptionen!$A$13:$B$22,2,FALSE)))</f>
        <v/>
      </c>
      <c r="R48" s="13" t="str">
        <f>IF(P48="","",IF(F48="","",VLOOKUP(F48,Bewertungsoptionen!$A$26:$B$30,2,FALSE)))</f>
        <v/>
      </c>
      <c r="S48" s="14">
        <f t="shared" si="0"/>
        <v>0</v>
      </c>
      <c r="T48" s="13" t="str">
        <f>IF(P48="","",IF(H48="","",VLOOKUP(H48,Bewertungsoptionen!$A$36:$B$38,2,FALSE)))</f>
        <v/>
      </c>
      <c r="U48" s="13" t="str">
        <f>IF(P48="","",IF(I48="","",VLOOKUP(I48,Bewertungsoptionen!$A$42:$B$44,2,FALSE)))</f>
        <v/>
      </c>
      <c r="V48" s="13" t="str">
        <f>IF(P48="","",IF(J48="","",VLOOKUP(J48,Bewertungsoptionen!$A$48:$B$50,2,FALSE)))</f>
        <v/>
      </c>
      <c r="W48" s="14">
        <f t="shared" si="1"/>
        <v>0</v>
      </c>
      <c r="X48" s="13" t="str">
        <f>IF(P48="","",IF(L48="","",VLOOKUP(L48,Bewertungsoptionen!$A$56:$B$57,2,FALSE)))</f>
        <v/>
      </c>
      <c r="Y48" s="13" t="str">
        <f>IF(P48="","",IF(M48="","",VLOOKUP(M48,Bewertungsoptionen!$A$61:$B$64,2,FALSE)))</f>
        <v/>
      </c>
      <c r="Z48" s="13" t="str">
        <f>IF(P48="","",IF(N48="","",VLOOKUP(N48,Bewertungsoptionen!$A$68:$B$71,2,FALSE)))</f>
        <v/>
      </c>
      <c r="AA48" s="14">
        <f t="shared" si="2"/>
        <v>0</v>
      </c>
    </row>
    <row r="49" spans="1:27" thickTop="1" thickBot="1" x14ac:dyDescent="0.3">
      <c r="A49" s="4">
        <f t="shared" si="3"/>
        <v>46</v>
      </c>
      <c r="B49" s="38" t="s">
        <v>1</v>
      </c>
      <c r="C49" s="38" t="s">
        <v>156</v>
      </c>
      <c r="D49" s="39" t="s">
        <v>8</v>
      </c>
      <c r="E49" s="38" t="s">
        <v>92</v>
      </c>
      <c r="F49" s="38" t="s">
        <v>57</v>
      </c>
      <c r="G49" s="39" t="s">
        <v>8</v>
      </c>
      <c r="H49" s="38"/>
      <c r="I49" s="38"/>
      <c r="J49" s="38"/>
      <c r="K49" s="39" t="s">
        <v>8</v>
      </c>
      <c r="L49" s="38" t="s">
        <v>37</v>
      </c>
      <c r="M49" s="38" t="s">
        <v>51</v>
      </c>
      <c r="N49" s="38" t="s">
        <v>43</v>
      </c>
      <c r="O49" s="39" t="s">
        <v>8</v>
      </c>
      <c r="P49" s="13" t="str">
        <f>IF(B49="","",VLOOKUP(B49,Bewertungsoptionen!$A$4:$B$7,2,FALSE))</f>
        <v>G</v>
      </c>
      <c r="Q49" s="13">
        <f>IF(P49="","",IF(E49="","",VLOOKUP(E49,Bewertungsoptionen!$A$13:$B$22,2,FALSE)))</f>
        <v>2</v>
      </c>
      <c r="R49" s="13">
        <f>IF(P49="","",IF(F49="","",VLOOKUP(F49,Bewertungsoptionen!$A$26:$B$30,2,FALSE)))</f>
        <v>1</v>
      </c>
      <c r="S49" s="14">
        <f t="shared" si="0"/>
        <v>3</v>
      </c>
      <c r="T49" s="13" t="str">
        <f>IF(P49="","",IF(H49="","",VLOOKUP(H49,Bewertungsoptionen!$A$36:$B$38,2,FALSE)))</f>
        <v/>
      </c>
      <c r="U49" s="13" t="str">
        <f>IF(P49="","",IF(I49="","",VLOOKUP(I49,Bewertungsoptionen!$A$42:$B$44,2,FALSE)))</f>
        <v/>
      </c>
      <c r="V49" s="13" t="str">
        <f>IF(P49="","",IF(J49="","",VLOOKUP(J49,Bewertungsoptionen!$A$48:$B$50,2,FALSE)))</f>
        <v/>
      </c>
      <c r="W49" s="14">
        <f t="shared" si="1"/>
        <v>0</v>
      </c>
      <c r="X49" s="13">
        <f>IF(P49="","",IF(L49="","",VLOOKUP(L49,Bewertungsoptionen!$A$56:$B$57,2,FALSE)))</f>
        <v>1</v>
      </c>
      <c r="Y49" s="13">
        <f>IF(P49="","",IF(M49="","",VLOOKUP(M49,Bewertungsoptionen!$A$61:$B$64,2,FALSE)))</f>
        <v>2</v>
      </c>
      <c r="Z49" s="13">
        <f>IF(P49="","",IF(N49="","",VLOOKUP(N49,Bewertungsoptionen!$A$68:$B$71,2,FALSE)))</f>
        <v>1</v>
      </c>
      <c r="AA49" s="14">
        <f t="shared" si="2"/>
        <v>4</v>
      </c>
    </row>
    <row r="50" spans="1:27" thickTop="1" thickBot="1" x14ac:dyDescent="0.3">
      <c r="A50" s="4">
        <f t="shared" si="3"/>
        <v>47</v>
      </c>
      <c r="B50" s="38" t="s">
        <v>1</v>
      </c>
      <c r="C50" s="38" t="s">
        <v>157</v>
      </c>
      <c r="D50" s="39" t="s">
        <v>8</v>
      </c>
      <c r="E50" s="38" t="s">
        <v>92</v>
      </c>
      <c r="F50" s="38" t="s">
        <v>57</v>
      </c>
      <c r="G50" s="39" t="s">
        <v>8</v>
      </c>
      <c r="H50" s="38"/>
      <c r="I50" s="38"/>
      <c r="J50" s="38"/>
      <c r="K50" s="39" t="s">
        <v>8</v>
      </c>
      <c r="L50" s="38" t="s">
        <v>37</v>
      </c>
      <c r="M50" s="38" t="s">
        <v>51</v>
      </c>
      <c r="N50" s="38" t="s">
        <v>43</v>
      </c>
      <c r="O50" s="39" t="s">
        <v>8</v>
      </c>
      <c r="P50" s="13" t="str">
        <f>IF(B50="","",VLOOKUP(B50,Bewertungsoptionen!$A$4:$B$7,2,FALSE))</f>
        <v>G</v>
      </c>
      <c r="Q50" s="13">
        <f>IF(P50="","",IF(E50="","",VLOOKUP(E50,Bewertungsoptionen!$A$13:$B$22,2,FALSE)))</f>
        <v>2</v>
      </c>
      <c r="R50" s="13">
        <f>IF(P50="","",IF(F50="","",VLOOKUP(F50,Bewertungsoptionen!$A$26:$B$30,2,FALSE)))</f>
        <v>1</v>
      </c>
      <c r="S50" s="14">
        <f t="shared" si="0"/>
        <v>3</v>
      </c>
      <c r="T50" s="13" t="str">
        <f>IF(P50="","",IF(H50="","",VLOOKUP(H50,Bewertungsoptionen!$A$36:$B$38,2,FALSE)))</f>
        <v/>
      </c>
      <c r="U50" s="13" t="str">
        <f>IF(P50="","",IF(I50="","",VLOOKUP(I50,Bewertungsoptionen!$A$42:$B$44,2,FALSE)))</f>
        <v/>
      </c>
      <c r="V50" s="13" t="str">
        <f>IF(P50="","",IF(J50="","",VLOOKUP(J50,Bewertungsoptionen!$A$48:$B$50,2,FALSE)))</f>
        <v/>
      </c>
      <c r="W50" s="14">
        <f t="shared" si="1"/>
        <v>0</v>
      </c>
      <c r="X50" s="13">
        <f>IF(P50="","",IF(L50="","",VLOOKUP(L50,Bewertungsoptionen!$A$56:$B$57,2,FALSE)))</f>
        <v>1</v>
      </c>
      <c r="Y50" s="13">
        <f>IF(P50="","",IF(M50="","",VLOOKUP(M50,Bewertungsoptionen!$A$61:$B$64,2,FALSE)))</f>
        <v>2</v>
      </c>
      <c r="Z50" s="13">
        <f>IF(P50="","",IF(N50="","",VLOOKUP(N50,Bewertungsoptionen!$A$68:$B$71,2,FALSE)))</f>
        <v>1</v>
      </c>
      <c r="AA50" s="14">
        <f t="shared" si="2"/>
        <v>4</v>
      </c>
    </row>
    <row r="51" spans="1:27" thickTop="1" thickBot="1" x14ac:dyDescent="0.3">
      <c r="A51" s="4">
        <f t="shared" si="3"/>
        <v>48</v>
      </c>
      <c r="B51" s="38" t="s">
        <v>2</v>
      </c>
      <c r="C51" s="38" t="s">
        <v>158</v>
      </c>
      <c r="D51" s="39" t="s">
        <v>8</v>
      </c>
      <c r="E51" s="38" t="s">
        <v>93</v>
      </c>
      <c r="F51" s="38" t="s">
        <v>56</v>
      </c>
      <c r="G51" s="39" t="s">
        <v>8</v>
      </c>
      <c r="H51" s="38"/>
      <c r="I51" s="38"/>
      <c r="J51" s="38"/>
      <c r="K51" s="39" t="s">
        <v>8</v>
      </c>
      <c r="L51" s="38" t="s">
        <v>37</v>
      </c>
      <c r="M51" s="38" t="s">
        <v>52</v>
      </c>
      <c r="N51" s="38" t="s">
        <v>42</v>
      </c>
      <c r="O51" s="39" t="s">
        <v>8</v>
      </c>
      <c r="P51" s="13" t="str">
        <f>IF(B51="","",VLOOKUP(B51,Bewertungsoptionen!$A$4:$B$7,2,FALSE))</f>
        <v>Ö</v>
      </c>
      <c r="Q51" s="13">
        <f>IF(P51="","",IF(E51="","",VLOOKUP(E51,Bewertungsoptionen!$A$13:$B$22,2,FALSE)))</f>
        <v>3</v>
      </c>
      <c r="R51" s="13">
        <f>IF(P51="","",IF(F51="","",VLOOKUP(F51,Bewertungsoptionen!$A$26:$B$30,2,FALSE)))</f>
        <v>0</v>
      </c>
      <c r="S51" s="14">
        <f t="shared" si="0"/>
        <v>3</v>
      </c>
      <c r="T51" s="13" t="str">
        <f>IF(P51="","",IF(H51="","",VLOOKUP(H51,Bewertungsoptionen!$A$36:$B$38,2,FALSE)))</f>
        <v/>
      </c>
      <c r="U51" s="13" t="str">
        <f>IF(P51="","",IF(I51="","",VLOOKUP(I51,Bewertungsoptionen!$A$42:$B$44,2,FALSE)))</f>
        <v/>
      </c>
      <c r="V51" s="13" t="str">
        <f>IF(P51="","",IF(J51="","",VLOOKUP(J51,Bewertungsoptionen!$A$48:$B$50,2,FALSE)))</f>
        <v/>
      </c>
      <c r="W51" s="14">
        <f t="shared" si="1"/>
        <v>0</v>
      </c>
      <c r="X51" s="13">
        <f>IF(P51="","",IF(L51="","",VLOOKUP(L51,Bewertungsoptionen!$A$56:$B$57,2,FALSE)))</f>
        <v>1</v>
      </c>
      <c r="Y51" s="13">
        <f>IF(P51="","",IF(M51="","",VLOOKUP(M51,Bewertungsoptionen!$A$61:$B$64,2,FALSE)))</f>
        <v>3</v>
      </c>
      <c r="Z51" s="13">
        <f>IF(P51="","",IF(N51="","",VLOOKUP(N51,Bewertungsoptionen!$A$68:$B$71,2,FALSE)))</f>
        <v>0</v>
      </c>
      <c r="AA51" s="14">
        <f t="shared" si="2"/>
        <v>4</v>
      </c>
    </row>
    <row r="52" spans="1:27" thickTop="1" thickBot="1" x14ac:dyDescent="0.3">
      <c r="A52" s="4">
        <f t="shared" si="3"/>
        <v>49</v>
      </c>
      <c r="B52" s="38" t="s">
        <v>34</v>
      </c>
      <c r="C52" s="38" t="s">
        <v>159</v>
      </c>
      <c r="D52" s="39" t="s">
        <v>8</v>
      </c>
      <c r="E52" s="38"/>
      <c r="F52" s="38"/>
      <c r="G52" s="39" t="s">
        <v>8</v>
      </c>
      <c r="H52" s="38"/>
      <c r="I52" s="38"/>
      <c r="J52" s="38"/>
      <c r="K52" s="39" t="s">
        <v>8</v>
      </c>
      <c r="L52" s="38"/>
      <c r="M52" s="38" t="s">
        <v>51</v>
      </c>
      <c r="N52" s="38" t="s">
        <v>43</v>
      </c>
      <c r="O52" s="39" t="s">
        <v>8</v>
      </c>
      <c r="P52" s="13" t="str">
        <f>IF(B52="","",VLOOKUP(B52,Bewertungsoptionen!$A$4:$B$7,2,FALSE))</f>
        <v>D</v>
      </c>
      <c r="Q52" s="13" t="str">
        <f>IF(P52="","",IF(E52="","",VLOOKUP(E52,Bewertungsoptionen!$A$13:$B$22,2,FALSE)))</f>
        <v/>
      </c>
      <c r="R52" s="13" t="str">
        <f>IF(P52="","",IF(F52="","",VLOOKUP(F52,Bewertungsoptionen!$A$26:$B$30,2,FALSE)))</f>
        <v/>
      </c>
      <c r="S52" s="14">
        <f t="shared" si="0"/>
        <v>0</v>
      </c>
      <c r="T52" s="13" t="str">
        <f>IF(P52="","",IF(H52="","",VLOOKUP(H52,Bewertungsoptionen!$A$36:$B$38,2,FALSE)))</f>
        <v/>
      </c>
      <c r="U52" s="13" t="str">
        <f>IF(P52="","",IF(I52="","",VLOOKUP(I52,Bewertungsoptionen!$A$42:$B$44,2,FALSE)))</f>
        <v/>
      </c>
      <c r="V52" s="13" t="str">
        <f>IF(P52="","",IF(J52="","",VLOOKUP(J52,Bewertungsoptionen!$A$48:$B$50,2,FALSE)))</f>
        <v/>
      </c>
      <c r="W52" s="14">
        <f t="shared" si="1"/>
        <v>0</v>
      </c>
      <c r="X52" s="13" t="str">
        <f>IF(P52="","",IF(L52="","",VLOOKUP(L52,Bewertungsoptionen!$A$56:$B$57,2,FALSE)))</f>
        <v/>
      </c>
      <c r="Y52" s="13">
        <f>IF(P52="","",IF(M52="","",VLOOKUP(M52,Bewertungsoptionen!$A$61:$B$64,2,FALSE)))</f>
        <v>2</v>
      </c>
      <c r="Z52" s="13">
        <f>IF(P52="","",IF(N52="","",VLOOKUP(N52,Bewertungsoptionen!$A$68:$B$71,2,FALSE)))</f>
        <v>1</v>
      </c>
      <c r="AA52" s="14">
        <f t="shared" si="2"/>
        <v>3</v>
      </c>
    </row>
    <row r="53" spans="1:27" thickTop="1" thickBot="1" x14ac:dyDescent="0.3">
      <c r="A53" s="4">
        <f t="shared" si="3"/>
        <v>50</v>
      </c>
      <c r="B53" s="38" t="s">
        <v>1</v>
      </c>
      <c r="C53" s="38" t="s">
        <v>160</v>
      </c>
      <c r="D53" s="39" t="s">
        <v>8</v>
      </c>
      <c r="E53" s="38" t="s">
        <v>92</v>
      </c>
      <c r="F53" s="38" t="s">
        <v>56</v>
      </c>
      <c r="G53" s="39" t="s">
        <v>8</v>
      </c>
      <c r="H53" s="38"/>
      <c r="I53" s="38"/>
      <c r="J53" s="38"/>
      <c r="K53" s="39" t="s">
        <v>8</v>
      </c>
      <c r="L53" s="38" t="s">
        <v>37</v>
      </c>
      <c r="M53" s="38" t="s">
        <v>51</v>
      </c>
      <c r="N53" s="38" t="s">
        <v>42</v>
      </c>
      <c r="O53" s="39" t="s">
        <v>8</v>
      </c>
      <c r="P53" s="13" t="str">
        <f>IF(B53="","",VLOOKUP(B53,Bewertungsoptionen!$A$4:$B$7,2,FALSE))</f>
        <v>G</v>
      </c>
      <c r="Q53" s="13">
        <f>IF(P53="","",IF(E53="","",VLOOKUP(E53,Bewertungsoptionen!$A$13:$B$22,2,FALSE)))</f>
        <v>2</v>
      </c>
      <c r="R53" s="13">
        <f>IF(P53="","",IF(F53="","",VLOOKUP(F53,Bewertungsoptionen!$A$26:$B$30,2,FALSE)))</f>
        <v>0</v>
      </c>
      <c r="S53" s="14">
        <f t="shared" si="0"/>
        <v>2</v>
      </c>
      <c r="T53" s="13" t="str">
        <f>IF(P53="","",IF(H53="","",VLOOKUP(H53,Bewertungsoptionen!$A$36:$B$38,2,FALSE)))</f>
        <v/>
      </c>
      <c r="U53" s="13" t="str">
        <f>IF(P53="","",IF(I53="","",VLOOKUP(I53,Bewertungsoptionen!$A$42:$B$44,2,FALSE)))</f>
        <v/>
      </c>
      <c r="V53" s="13" t="str">
        <f>IF(P53="","",IF(J53="","",VLOOKUP(J53,Bewertungsoptionen!$A$48:$B$50,2,FALSE)))</f>
        <v/>
      </c>
      <c r="W53" s="14">
        <f t="shared" si="1"/>
        <v>0</v>
      </c>
      <c r="X53" s="13">
        <f>IF(P53="","",IF(L53="","",VLOOKUP(L53,Bewertungsoptionen!$A$56:$B$57,2,FALSE)))</f>
        <v>1</v>
      </c>
      <c r="Y53" s="13">
        <f>IF(P53="","",IF(M53="","",VLOOKUP(M53,Bewertungsoptionen!$A$61:$B$64,2,FALSE)))</f>
        <v>2</v>
      </c>
      <c r="Z53" s="13">
        <f>IF(P53="","",IF(N53="","",VLOOKUP(N53,Bewertungsoptionen!$A$68:$B$71,2,FALSE)))</f>
        <v>0</v>
      </c>
      <c r="AA53" s="14">
        <f t="shared" si="2"/>
        <v>3</v>
      </c>
    </row>
    <row r="54" spans="1:27" thickTop="1" thickBot="1" x14ac:dyDescent="0.3">
      <c r="A54" s="4">
        <f t="shared" si="3"/>
        <v>51</v>
      </c>
      <c r="B54" s="38" t="s">
        <v>3</v>
      </c>
      <c r="C54" s="38" t="s">
        <v>163</v>
      </c>
      <c r="D54" s="39" t="s">
        <v>8</v>
      </c>
      <c r="E54" s="38" t="s">
        <v>93</v>
      </c>
      <c r="F54" s="38" t="s">
        <v>56</v>
      </c>
      <c r="G54" s="39" t="s">
        <v>8</v>
      </c>
      <c r="H54" s="38"/>
      <c r="I54" s="38"/>
      <c r="J54" s="38"/>
      <c r="K54" s="39" t="s">
        <v>8</v>
      </c>
      <c r="L54" s="38" t="s">
        <v>37</v>
      </c>
      <c r="M54" s="38" t="s">
        <v>52</v>
      </c>
      <c r="N54" s="38" t="s">
        <v>42</v>
      </c>
      <c r="O54" s="39" t="s">
        <v>8</v>
      </c>
      <c r="P54" s="13" t="str">
        <f>IF(B54="","",VLOOKUP(B54,Bewertungsoptionen!$A$4:$B$7,2,FALSE))</f>
        <v>W</v>
      </c>
      <c r="Q54" s="13">
        <f>IF(P54="","",IF(E54="","",VLOOKUP(E54,Bewertungsoptionen!$A$13:$B$22,2,FALSE)))</f>
        <v>3</v>
      </c>
      <c r="R54" s="13">
        <f>IF(P54="","",IF(F54="","",VLOOKUP(F54,Bewertungsoptionen!$A$26:$B$30,2,FALSE)))</f>
        <v>0</v>
      </c>
      <c r="S54" s="14">
        <f t="shared" si="0"/>
        <v>3</v>
      </c>
      <c r="T54" s="13" t="str">
        <f>IF(P54="","",IF(H54="","",VLOOKUP(H54,Bewertungsoptionen!$A$36:$B$38,2,FALSE)))</f>
        <v/>
      </c>
      <c r="U54" s="13" t="str">
        <f>IF(P54="","",IF(I54="","",VLOOKUP(I54,Bewertungsoptionen!$A$42:$B$44,2,FALSE)))</f>
        <v/>
      </c>
      <c r="V54" s="13" t="str">
        <f>IF(P54="","",IF(J54="","",VLOOKUP(J54,Bewertungsoptionen!$A$48:$B$50,2,FALSE)))</f>
        <v/>
      </c>
      <c r="W54" s="14">
        <f t="shared" si="1"/>
        <v>0</v>
      </c>
      <c r="X54" s="13">
        <f>IF(P54="","",IF(L54="","",VLOOKUP(L54,Bewertungsoptionen!$A$56:$B$57,2,FALSE)))</f>
        <v>1</v>
      </c>
      <c r="Y54" s="13">
        <f>IF(P54="","",IF(M54="","",VLOOKUP(M54,Bewertungsoptionen!$A$61:$B$64,2,FALSE)))</f>
        <v>3</v>
      </c>
      <c r="Z54" s="13">
        <f>IF(P54="","",IF(N54="","",VLOOKUP(N54,Bewertungsoptionen!$A$68:$B$71,2,FALSE)))</f>
        <v>0</v>
      </c>
      <c r="AA54" s="14">
        <f t="shared" si="2"/>
        <v>4</v>
      </c>
    </row>
    <row r="55" spans="1:27" thickTop="1" thickBot="1" x14ac:dyDescent="0.3">
      <c r="A55" s="4">
        <f t="shared" si="3"/>
        <v>52</v>
      </c>
      <c r="B55" s="38" t="s">
        <v>3</v>
      </c>
      <c r="C55" s="38" t="s">
        <v>171</v>
      </c>
      <c r="D55" s="39" t="s">
        <v>8</v>
      </c>
      <c r="E55" s="38" t="s">
        <v>92</v>
      </c>
      <c r="F55" s="38" t="s">
        <v>57</v>
      </c>
      <c r="G55" s="39" t="s">
        <v>8</v>
      </c>
      <c r="H55" s="38"/>
      <c r="I55" s="38"/>
      <c r="J55" s="38"/>
      <c r="K55" s="39" t="s">
        <v>8</v>
      </c>
      <c r="L55" s="38" t="s">
        <v>37</v>
      </c>
      <c r="M55" s="38" t="s">
        <v>51</v>
      </c>
      <c r="N55" s="38" t="s">
        <v>42</v>
      </c>
      <c r="O55" s="39" t="s">
        <v>8</v>
      </c>
      <c r="P55" s="13" t="str">
        <f>IF(B55="","",VLOOKUP(B55,Bewertungsoptionen!$A$4:$B$7,2,FALSE))</f>
        <v>W</v>
      </c>
      <c r="Q55" s="13">
        <f>IF(P55="","",IF(E55="","",VLOOKUP(E55,Bewertungsoptionen!$A$13:$B$22,2,FALSE)))</f>
        <v>2</v>
      </c>
      <c r="R55" s="13">
        <f>IF(P55="","",IF(F55="","",VLOOKUP(F55,Bewertungsoptionen!$A$26:$B$30,2,FALSE)))</f>
        <v>1</v>
      </c>
      <c r="S55" s="14">
        <f t="shared" si="0"/>
        <v>3</v>
      </c>
      <c r="T55" s="13" t="str">
        <f>IF(P55="","",IF(H55="","",VLOOKUP(H55,Bewertungsoptionen!$A$36:$B$38,2,FALSE)))</f>
        <v/>
      </c>
      <c r="U55" s="13" t="str">
        <f>IF(P55="","",IF(I55="","",VLOOKUP(I55,Bewertungsoptionen!$A$42:$B$44,2,FALSE)))</f>
        <v/>
      </c>
      <c r="V55" s="13" t="str">
        <f>IF(P55="","",IF(J55="","",VLOOKUP(J55,Bewertungsoptionen!$A$48:$B$50,2,FALSE)))</f>
        <v/>
      </c>
      <c r="W55" s="14">
        <f t="shared" si="1"/>
        <v>0</v>
      </c>
      <c r="X55" s="13">
        <f>IF(P55="","",IF(L55="","",VLOOKUP(L55,Bewertungsoptionen!$A$56:$B$57,2,FALSE)))</f>
        <v>1</v>
      </c>
      <c r="Y55" s="13">
        <f>IF(P55="","",IF(M55="","",VLOOKUP(M55,Bewertungsoptionen!$A$61:$B$64,2,FALSE)))</f>
        <v>2</v>
      </c>
      <c r="Z55" s="13">
        <f>IF(P55="","",IF(N55="","",VLOOKUP(N55,Bewertungsoptionen!$A$68:$B$71,2,FALSE)))</f>
        <v>0</v>
      </c>
      <c r="AA55" s="14">
        <f t="shared" si="2"/>
        <v>3</v>
      </c>
    </row>
    <row r="56" spans="1:27" thickTop="1" thickBot="1" x14ac:dyDescent="0.3">
      <c r="A56" s="4">
        <f t="shared" si="3"/>
        <v>53</v>
      </c>
      <c r="B56" s="38" t="s">
        <v>3</v>
      </c>
      <c r="C56" s="38" t="s">
        <v>172</v>
      </c>
      <c r="D56" s="39" t="s">
        <v>8</v>
      </c>
      <c r="E56" s="38" t="s">
        <v>92</v>
      </c>
      <c r="F56" s="38" t="s">
        <v>57</v>
      </c>
      <c r="G56" s="39" t="s">
        <v>8</v>
      </c>
      <c r="H56" s="38"/>
      <c r="I56" s="38"/>
      <c r="J56" s="38"/>
      <c r="K56" s="39" t="s">
        <v>8</v>
      </c>
      <c r="L56" s="38" t="s">
        <v>37</v>
      </c>
      <c r="M56" s="38" t="s">
        <v>52</v>
      </c>
      <c r="N56" s="38" t="s">
        <v>42</v>
      </c>
      <c r="O56" s="39" t="s">
        <v>8</v>
      </c>
      <c r="P56" s="13" t="str">
        <f>IF(B56="","",VLOOKUP(B56,Bewertungsoptionen!$A$4:$B$7,2,FALSE))</f>
        <v>W</v>
      </c>
      <c r="Q56" s="13">
        <f>IF(P56="","",IF(E56="","",VLOOKUP(E56,Bewertungsoptionen!$A$13:$B$22,2,FALSE)))</f>
        <v>2</v>
      </c>
      <c r="R56" s="13">
        <f>IF(P56="","",IF(F56="","",VLOOKUP(F56,Bewertungsoptionen!$A$26:$B$30,2,FALSE)))</f>
        <v>1</v>
      </c>
      <c r="S56" s="14">
        <f t="shared" si="0"/>
        <v>3</v>
      </c>
      <c r="T56" s="13" t="str">
        <f>IF(P56="","",IF(H56="","",VLOOKUP(H56,Bewertungsoptionen!$A$36:$B$38,2,FALSE)))</f>
        <v/>
      </c>
      <c r="U56" s="13" t="str">
        <f>IF(P56="","",IF(I56="","",VLOOKUP(I56,Bewertungsoptionen!$A$42:$B$44,2,FALSE)))</f>
        <v/>
      </c>
      <c r="V56" s="13" t="str">
        <f>IF(P56="","",IF(J56="","",VLOOKUP(J56,Bewertungsoptionen!$A$48:$B$50,2,FALSE)))</f>
        <v/>
      </c>
      <c r="W56" s="14">
        <f t="shared" si="1"/>
        <v>0</v>
      </c>
      <c r="X56" s="13">
        <f>IF(P56="","",IF(L56="","",VLOOKUP(L56,Bewertungsoptionen!$A$56:$B$57,2,FALSE)))</f>
        <v>1</v>
      </c>
      <c r="Y56" s="13">
        <f>IF(P56="","",IF(M56="","",VLOOKUP(M56,Bewertungsoptionen!$A$61:$B$64,2,FALSE)))</f>
        <v>3</v>
      </c>
      <c r="Z56" s="13">
        <f>IF(P56="","",IF(N56="","",VLOOKUP(N56,Bewertungsoptionen!$A$68:$B$71,2,FALSE)))</f>
        <v>0</v>
      </c>
      <c r="AA56" s="14">
        <f t="shared" si="2"/>
        <v>4</v>
      </c>
    </row>
    <row r="57" spans="1:27" thickTop="1" thickBot="1" x14ac:dyDescent="0.3">
      <c r="A57" s="4">
        <f t="shared" si="3"/>
        <v>54</v>
      </c>
      <c r="B57" s="38" t="s">
        <v>3</v>
      </c>
      <c r="C57" s="38" t="s">
        <v>173</v>
      </c>
      <c r="D57" s="39" t="s">
        <v>8</v>
      </c>
      <c r="E57" s="38" t="s">
        <v>92</v>
      </c>
      <c r="F57" s="38" t="s">
        <v>57</v>
      </c>
      <c r="G57" s="39" t="s">
        <v>8</v>
      </c>
      <c r="H57" s="38"/>
      <c r="I57" s="38"/>
      <c r="J57" s="38"/>
      <c r="K57" s="39" t="s">
        <v>8</v>
      </c>
      <c r="L57" s="38" t="s">
        <v>37</v>
      </c>
      <c r="M57" s="38" t="s">
        <v>52</v>
      </c>
      <c r="N57" s="38" t="s">
        <v>42</v>
      </c>
      <c r="O57" s="39" t="s">
        <v>8</v>
      </c>
      <c r="P57" s="13" t="str">
        <f>IF(B57="","",VLOOKUP(B57,Bewertungsoptionen!$A$4:$B$7,2,FALSE))</f>
        <v>W</v>
      </c>
      <c r="Q57" s="13">
        <f>IF(P57="","",IF(E57="","",VLOOKUP(E57,Bewertungsoptionen!$A$13:$B$22,2,FALSE)))</f>
        <v>2</v>
      </c>
      <c r="R57" s="13">
        <f>IF(P57="","",IF(F57="","",VLOOKUP(F57,Bewertungsoptionen!$A$26:$B$30,2,FALSE)))</f>
        <v>1</v>
      </c>
      <c r="S57" s="14">
        <f t="shared" si="0"/>
        <v>3</v>
      </c>
      <c r="T57" s="13" t="str">
        <f>IF(P57="","",IF(H57="","",VLOOKUP(H57,Bewertungsoptionen!$A$36:$B$38,2,FALSE)))</f>
        <v/>
      </c>
      <c r="U57" s="13" t="str">
        <f>IF(P57="","",IF(I57="","",VLOOKUP(I57,Bewertungsoptionen!$A$42:$B$44,2,FALSE)))</f>
        <v/>
      </c>
      <c r="V57" s="13" t="str">
        <f>IF(P57="","",IF(J57="","",VLOOKUP(J57,Bewertungsoptionen!$A$48:$B$50,2,FALSE)))</f>
        <v/>
      </c>
      <c r="W57" s="14">
        <f t="shared" si="1"/>
        <v>0</v>
      </c>
      <c r="X57" s="13">
        <f>IF(P57="","",IF(L57="","",VLOOKUP(L57,Bewertungsoptionen!$A$56:$B$57,2,FALSE)))</f>
        <v>1</v>
      </c>
      <c r="Y57" s="13">
        <f>IF(P57="","",IF(M57="","",VLOOKUP(M57,Bewertungsoptionen!$A$61:$B$64,2,FALSE)))</f>
        <v>3</v>
      </c>
      <c r="Z57" s="13">
        <f>IF(P57="","",IF(N57="","",VLOOKUP(N57,Bewertungsoptionen!$A$68:$B$71,2,FALSE)))</f>
        <v>0</v>
      </c>
      <c r="AA57" s="14">
        <f t="shared" si="2"/>
        <v>4</v>
      </c>
    </row>
    <row r="58" spans="1:27" thickTop="1" thickBot="1" x14ac:dyDescent="0.3">
      <c r="A58" s="4">
        <f t="shared" si="3"/>
        <v>55</v>
      </c>
      <c r="B58" s="38" t="s">
        <v>3</v>
      </c>
      <c r="C58" s="38" t="s">
        <v>174</v>
      </c>
      <c r="D58" s="39" t="s">
        <v>8</v>
      </c>
      <c r="E58" s="38" t="s">
        <v>92</v>
      </c>
      <c r="F58" s="38" t="s">
        <v>57</v>
      </c>
      <c r="G58" s="39" t="s">
        <v>8</v>
      </c>
      <c r="H58" s="38"/>
      <c r="I58" s="38"/>
      <c r="J58" s="38"/>
      <c r="K58" s="39" t="s">
        <v>8</v>
      </c>
      <c r="L58" s="38" t="s">
        <v>37</v>
      </c>
      <c r="M58" s="38" t="s">
        <v>51</v>
      </c>
      <c r="N58" s="38" t="s">
        <v>43</v>
      </c>
      <c r="O58" s="39" t="s">
        <v>8</v>
      </c>
      <c r="P58" s="13" t="str">
        <f>IF(B58="","",VLOOKUP(B58,Bewertungsoptionen!$A$4:$B$7,2,FALSE))</f>
        <v>W</v>
      </c>
      <c r="Q58" s="13">
        <f>IF(P58="","",IF(E58="","",VLOOKUP(E58,Bewertungsoptionen!$A$13:$B$22,2,FALSE)))</f>
        <v>2</v>
      </c>
      <c r="R58" s="13">
        <f>IF(P58="","",IF(F58="","",VLOOKUP(F58,Bewertungsoptionen!$A$26:$B$30,2,FALSE)))</f>
        <v>1</v>
      </c>
      <c r="S58" s="14">
        <f t="shared" si="0"/>
        <v>3</v>
      </c>
      <c r="T58" s="13" t="str">
        <f>IF(P58="","",IF(H58="","",VLOOKUP(H58,Bewertungsoptionen!$A$36:$B$38,2,FALSE)))</f>
        <v/>
      </c>
      <c r="U58" s="13" t="str">
        <f>IF(P58="","",IF(I58="","",VLOOKUP(I58,Bewertungsoptionen!$A$42:$B$44,2,FALSE)))</f>
        <v/>
      </c>
      <c r="V58" s="13" t="str">
        <f>IF(P58="","",IF(J58="","",VLOOKUP(J58,Bewertungsoptionen!$A$48:$B$50,2,FALSE)))</f>
        <v/>
      </c>
      <c r="W58" s="14">
        <f t="shared" si="1"/>
        <v>0</v>
      </c>
      <c r="X58" s="13">
        <f>IF(P58="","",IF(L58="","",VLOOKUP(L58,Bewertungsoptionen!$A$56:$B$57,2,FALSE)))</f>
        <v>1</v>
      </c>
      <c r="Y58" s="13">
        <f>IF(P58="","",IF(M58="","",VLOOKUP(M58,Bewertungsoptionen!$A$61:$B$64,2,FALSE)))</f>
        <v>2</v>
      </c>
      <c r="Z58" s="13">
        <f>IF(P58="","",IF(N58="","",VLOOKUP(N58,Bewertungsoptionen!$A$68:$B$71,2,FALSE)))</f>
        <v>1</v>
      </c>
      <c r="AA58" s="14">
        <f t="shared" si="2"/>
        <v>4</v>
      </c>
    </row>
    <row r="59" spans="1:27" thickTop="1" thickBot="1" x14ac:dyDescent="0.3">
      <c r="A59" s="4">
        <f t="shared" si="3"/>
        <v>56</v>
      </c>
      <c r="B59" s="38" t="s">
        <v>34</v>
      </c>
      <c r="C59" s="38" t="s">
        <v>177</v>
      </c>
      <c r="D59" s="39" t="s">
        <v>8</v>
      </c>
      <c r="E59" s="38"/>
      <c r="F59" s="38"/>
      <c r="G59" s="39" t="s">
        <v>8</v>
      </c>
      <c r="H59" s="38"/>
      <c r="I59" s="38"/>
      <c r="J59" s="38"/>
      <c r="K59" s="39" t="s">
        <v>8</v>
      </c>
      <c r="L59" s="38"/>
      <c r="M59" s="38" t="s">
        <v>51</v>
      </c>
      <c r="N59" s="38" t="s">
        <v>42</v>
      </c>
      <c r="O59" s="39" t="s">
        <v>8</v>
      </c>
      <c r="P59" s="13" t="str">
        <f>IF(B59="","",VLOOKUP(B59,Bewertungsoptionen!$A$4:$B$7,2,FALSE))</f>
        <v>D</v>
      </c>
      <c r="Q59" s="13" t="str">
        <f>IF(P59="","",IF(E59="","",VLOOKUP(E59,Bewertungsoptionen!$A$13:$B$22,2,FALSE)))</f>
        <v/>
      </c>
      <c r="R59" s="13" t="str">
        <f>IF(P59="","",IF(F59="","",VLOOKUP(F59,Bewertungsoptionen!$A$26:$B$30,2,FALSE)))</f>
        <v/>
      </c>
      <c r="S59" s="14">
        <f t="shared" si="0"/>
        <v>0</v>
      </c>
      <c r="T59" s="13" t="str">
        <f>IF(P59="","",IF(H59="","",VLOOKUP(H59,Bewertungsoptionen!$A$36:$B$38,2,FALSE)))</f>
        <v/>
      </c>
      <c r="U59" s="13" t="str">
        <f>IF(P59="","",IF(I59="","",VLOOKUP(I59,Bewertungsoptionen!$A$42:$B$44,2,FALSE)))</f>
        <v/>
      </c>
      <c r="V59" s="13" t="str">
        <f>IF(P59="","",IF(J59="","",VLOOKUP(J59,Bewertungsoptionen!$A$48:$B$50,2,FALSE)))</f>
        <v/>
      </c>
      <c r="W59" s="14">
        <f t="shared" si="1"/>
        <v>0</v>
      </c>
      <c r="X59" s="13" t="str">
        <f>IF(P59="","",IF(L59="","",VLOOKUP(L59,Bewertungsoptionen!$A$56:$B$57,2,FALSE)))</f>
        <v/>
      </c>
      <c r="Y59" s="13">
        <f>IF(P59="","",IF(M59="","",VLOOKUP(M59,Bewertungsoptionen!$A$61:$B$64,2,FALSE)))</f>
        <v>2</v>
      </c>
      <c r="Z59" s="13">
        <f>IF(P59="","",IF(N59="","",VLOOKUP(N59,Bewertungsoptionen!$A$68:$B$71,2,FALSE)))</f>
        <v>0</v>
      </c>
      <c r="AA59" s="14">
        <f t="shared" si="2"/>
        <v>2</v>
      </c>
    </row>
    <row r="60" spans="1:27" thickTop="1" thickBot="1" x14ac:dyDescent="0.3">
      <c r="A60" s="4">
        <f t="shared" si="3"/>
        <v>57</v>
      </c>
      <c r="B60" s="38"/>
      <c r="C60" s="38"/>
      <c r="D60" s="39" t="s">
        <v>8</v>
      </c>
      <c r="E60" s="38"/>
      <c r="F60" s="38"/>
      <c r="G60" s="39" t="s">
        <v>8</v>
      </c>
      <c r="H60" s="38"/>
      <c r="I60" s="38"/>
      <c r="J60" s="38"/>
      <c r="K60" s="39" t="s">
        <v>8</v>
      </c>
      <c r="L60" s="38"/>
      <c r="M60" s="38"/>
      <c r="N60" s="38"/>
      <c r="O60" s="39" t="s">
        <v>8</v>
      </c>
      <c r="P60" s="13" t="str">
        <f>IF(B60="","",VLOOKUP(B60,Bewertungsoptionen!$A$4:$B$7,2,FALSE))</f>
        <v/>
      </c>
      <c r="Q60" s="13" t="str">
        <f>IF(P60="","",IF(E60="","",VLOOKUP(E60,Bewertungsoptionen!$A$13:$B$22,2,FALSE)))</f>
        <v/>
      </c>
      <c r="R60" s="13" t="str">
        <f>IF(P60="","",IF(F60="","",VLOOKUP(F60,Bewertungsoptionen!$A$26:$B$30,2,FALSE)))</f>
        <v/>
      </c>
      <c r="S60" s="14">
        <f t="shared" si="0"/>
        <v>0</v>
      </c>
      <c r="T60" s="13" t="str">
        <f>IF(P60="","",IF(H60="","",VLOOKUP(H60,Bewertungsoptionen!$A$36:$B$38,2,FALSE)))</f>
        <v/>
      </c>
      <c r="U60" s="13" t="str">
        <f>IF(P60="","",IF(I60="","",VLOOKUP(I60,Bewertungsoptionen!$A$42:$B$44,2,FALSE)))</f>
        <v/>
      </c>
      <c r="V60" s="13" t="str">
        <f>IF(P60="","",IF(J60="","",VLOOKUP(J60,Bewertungsoptionen!$A$48:$B$50,2,FALSE)))</f>
        <v/>
      </c>
      <c r="W60" s="14">
        <f t="shared" si="1"/>
        <v>0</v>
      </c>
      <c r="X60" s="13" t="str">
        <f>IF(P60="","",IF(L60="","",VLOOKUP(L60,Bewertungsoptionen!$A$56:$B$57,2,FALSE)))</f>
        <v/>
      </c>
      <c r="Y60" s="13" t="str">
        <f>IF(P60="","",IF(M60="","",VLOOKUP(M60,Bewertungsoptionen!$A$61:$B$64,2,FALSE)))</f>
        <v/>
      </c>
      <c r="Z60" s="13" t="str">
        <f>IF(P60="","",IF(N60="","",VLOOKUP(N60,Bewertungsoptionen!$A$68:$B$71,2,FALSE)))</f>
        <v/>
      </c>
      <c r="AA60" s="14">
        <f t="shared" si="2"/>
        <v>0</v>
      </c>
    </row>
    <row r="61" spans="1:27" thickTop="1" thickBot="1" x14ac:dyDescent="0.3">
      <c r="A61" s="4">
        <f t="shared" si="3"/>
        <v>58</v>
      </c>
      <c r="B61" s="38"/>
      <c r="C61" s="38"/>
      <c r="D61" s="39" t="s">
        <v>8</v>
      </c>
      <c r="E61" s="38"/>
      <c r="F61" s="38"/>
      <c r="G61" s="39" t="s">
        <v>8</v>
      </c>
      <c r="H61" s="38"/>
      <c r="I61" s="38"/>
      <c r="J61" s="38"/>
      <c r="K61" s="39" t="s">
        <v>8</v>
      </c>
      <c r="L61" s="38"/>
      <c r="M61" s="38"/>
      <c r="N61" s="38"/>
      <c r="O61" s="39" t="s">
        <v>8</v>
      </c>
      <c r="P61" s="13" t="str">
        <f>IF(B61="","",VLOOKUP(B61,Bewertungsoptionen!$A$4:$B$7,2,FALSE))</f>
        <v/>
      </c>
      <c r="Q61" s="13" t="str">
        <f>IF(P61="","",IF(E61="","",VLOOKUP(E61,Bewertungsoptionen!$A$13:$B$22,2,FALSE)))</f>
        <v/>
      </c>
      <c r="R61" s="13" t="str">
        <f>IF(P61="","",IF(F61="","",VLOOKUP(F61,Bewertungsoptionen!$A$26:$B$30,2,FALSE)))</f>
        <v/>
      </c>
      <c r="S61" s="14">
        <f t="shared" si="0"/>
        <v>0</v>
      </c>
      <c r="T61" s="13" t="str">
        <f>IF(P61="","",IF(H61="","",VLOOKUP(H61,Bewertungsoptionen!$A$36:$B$38,2,FALSE)))</f>
        <v/>
      </c>
      <c r="U61" s="13" t="str">
        <f>IF(P61="","",IF(I61="","",VLOOKUP(I61,Bewertungsoptionen!$A$42:$B$44,2,FALSE)))</f>
        <v/>
      </c>
      <c r="V61" s="13" t="str">
        <f>IF(P61="","",IF(J61="","",VLOOKUP(J61,Bewertungsoptionen!$A$48:$B$50,2,FALSE)))</f>
        <v/>
      </c>
      <c r="W61" s="14">
        <f t="shared" si="1"/>
        <v>0</v>
      </c>
      <c r="X61" s="13" t="str">
        <f>IF(P61="","",IF(L61="","",VLOOKUP(L61,Bewertungsoptionen!$A$56:$B$57,2,FALSE)))</f>
        <v/>
      </c>
      <c r="Y61" s="13" t="str">
        <f>IF(P61="","",IF(M61="","",VLOOKUP(M61,Bewertungsoptionen!$A$61:$B$64,2,FALSE)))</f>
        <v/>
      </c>
      <c r="Z61" s="13" t="str">
        <f>IF(P61="","",IF(N61="","",VLOOKUP(N61,Bewertungsoptionen!$A$68:$B$71,2,FALSE)))</f>
        <v/>
      </c>
      <c r="AA61" s="14">
        <f t="shared" si="2"/>
        <v>0</v>
      </c>
    </row>
    <row r="62" spans="1:27" thickTop="1" thickBot="1" x14ac:dyDescent="0.3">
      <c r="A62" s="4">
        <f t="shared" si="3"/>
        <v>59</v>
      </c>
      <c r="B62" s="38"/>
      <c r="C62" s="38"/>
      <c r="D62" s="39" t="s">
        <v>8</v>
      </c>
      <c r="E62" s="38"/>
      <c r="F62" s="38"/>
      <c r="G62" s="39" t="s">
        <v>8</v>
      </c>
      <c r="H62" s="38"/>
      <c r="I62" s="38"/>
      <c r="J62" s="38"/>
      <c r="K62" s="39" t="s">
        <v>8</v>
      </c>
      <c r="L62" s="38"/>
      <c r="M62" s="38"/>
      <c r="N62" s="38"/>
      <c r="O62" s="39" t="s">
        <v>8</v>
      </c>
      <c r="P62" s="13" t="str">
        <f>IF(B62="","",VLOOKUP(B62,Bewertungsoptionen!$A$4:$B$7,2,FALSE))</f>
        <v/>
      </c>
      <c r="Q62" s="13" t="str">
        <f>IF(P62="","",IF(E62="","",VLOOKUP(E62,Bewertungsoptionen!$A$13:$B$22,2,FALSE)))</f>
        <v/>
      </c>
      <c r="R62" s="13" t="str">
        <f>IF(P62="","",IF(F62="","",VLOOKUP(F62,Bewertungsoptionen!$A$26:$B$30,2,FALSE)))</f>
        <v/>
      </c>
      <c r="S62" s="14">
        <f t="shared" si="0"/>
        <v>0</v>
      </c>
      <c r="T62" s="13" t="str">
        <f>IF(P62="","",IF(H62="","",VLOOKUP(H62,Bewertungsoptionen!$A$36:$B$38,2,FALSE)))</f>
        <v/>
      </c>
      <c r="U62" s="13" t="str">
        <f>IF(P62="","",IF(I62="","",VLOOKUP(I62,Bewertungsoptionen!$A$42:$B$44,2,FALSE)))</f>
        <v/>
      </c>
      <c r="V62" s="13" t="str">
        <f>IF(P62="","",IF(J62="","",VLOOKUP(J62,Bewertungsoptionen!$A$48:$B$50,2,FALSE)))</f>
        <v/>
      </c>
      <c r="W62" s="14">
        <f t="shared" si="1"/>
        <v>0</v>
      </c>
      <c r="X62" s="13" t="str">
        <f>IF(P62="","",IF(L62="","",VLOOKUP(L62,Bewertungsoptionen!$A$56:$B$57,2,FALSE)))</f>
        <v/>
      </c>
      <c r="Y62" s="13" t="str">
        <f>IF(P62="","",IF(M62="","",VLOOKUP(M62,Bewertungsoptionen!$A$61:$B$64,2,FALSE)))</f>
        <v/>
      </c>
      <c r="Z62" s="13" t="str">
        <f>IF(P62="","",IF(N62="","",VLOOKUP(N62,Bewertungsoptionen!$A$68:$B$71,2,FALSE)))</f>
        <v/>
      </c>
      <c r="AA62" s="14">
        <f t="shared" si="2"/>
        <v>0</v>
      </c>
    </row>
    <row r="63" spans="1:27" thickTop="1" thickBot="1" x14ac:dyDescent="0.3">
      <c r="A63" s="4">
        <f t="shared" si="3"/>
        <v>60</v>
      </c>
      <c r="B63" s="38"/>
      <c r="C63" s="38"/>
      <c r="D63" s="39" t="s">
        <v>8</v>
      </c>
      <c r="E63" s="38"/>
      <c r="F63" s="38"/>
      <c r="G63" s="39" t="s">
        <v>8</v>
      </c>
      <c r="H63" s="38"/>
      <c r="I63" s="38"/>
      <c r="J63" s="38"/>
      <c r="K63" s="39" t="s">
        <v>8</v>
      </c>
      <c r="L63" s="38"/>
      <c r="M63" s="38"/>
      <c r="N63" s="38"/>
      <c r="O63" s="39" t="s">
        <v>8</v>
      </c>
      <c r="P63" s="13" t="str">
        <f>IF(B63="","",VLOOKUP(B63,Bewertungsoptionen!$A$4:$B$7,2,FALSE))</f>
        <v/>
      </c>
      <c r="Q63" s="13" t="str">
        <f>IF(P63="","",IF(E63="","",VLOOKUP(E63,Bewertungsoptionen!$A$13:$B$22,2,FALSE)))</f>
        <v/>
      </c>
      <c r="R63" s="13" t="str">
        <f>IF(P63="","",IF(F63="","",VLOOKUP(F63,Bewertungsoptionen!$A$26:$B$30,2,FALSE)))</f>
        <v/>
      </c>
      <c r="S63" s="14">
        <f t="shared" si="0"/>
        <v>0</v>
      </c>
      <c r="T63" s="13" t="str">
        <f>IF(P63="","",IF(H63="","",VLOOKUP(H63,Bewertungsoptionen!$A$36:$B$38,2,FALSE)))</f>
        <v/>
      </c>
      <c r="U63" s="13" t="str">
        <f>IF(P63="","",IF(I63="","",VLOOKUP(I63,Bewertungsoptionen!$A$42:$B$44,2,FALSE)))</f>
        <v/>
      </c>
      <c r="V63" s="13" t="str">
        <f>IF(P63="","",IF(J63="","",VLOOKUP(J63,Bewertungsoptionen!$A$48:$B$50,2,FALSE)))</f>
        <v/>
      </c>
      <c r="W63" s="14">
        <f t="shared" si="1"/>
        <v>0</v>
      </c>
      <c r="X63" s="13" t="str">
        <f>IF(P63="","",IF(L63="","",VLOOKUP(L63,Bewertungsoptionen!$A$56:$B$57,2,FALSE)))</f>
        <v/>
      </c>
      <c r="Y63" s="13" t="str">
        <f>IF(P63="","",IF(M63="","",VLOOKUP(M63,Bewertungsoptionen!$A$61:$B$64,2,FALSE)))</f>
        <v/>
      </c>
      <c r="Z63" s="13" t="str">
        <f>IF(P63="","",IF(N63="","",VLOOKUP(N63,Bewertungsoptionen!$A$68:$B$71,2,FALSE)))</f>
        <v/>
      </c>
      <c r="AA63" s="14">
        <f t="shared" si="2"/>
        <v>0</v>
      </c>
    </row>
    <row r="64" spans="1:27" thickTop="1" thickBot="1" x14ac:dyDescent="0.3">
      <c r="A64" s="4">
        <f t="shared" si="3"/>
        <v>61</v>
      </c>
      <c r="B64" s="38"/>
      <c r="C64" s="38"/>
      <c r="D64" s="39" t="s">
        <v>8</v>
      </c>
      <c r="E64" s="38"/>
      <c r="F64" s="38"/>
      <c r="G64" s="39" t="s">
        <v>8</v>
      </c>
      <c r="H64" s="38"/>
      <c r="I64" s="38"/>
      <c r="J64" s="38"/>
      <c r="K64" s="39" t="s">
        <v>8</v>
      </c>
      <c r="L64" s="38"/>
      <c r="M64" s="38"/>
      <c r="N64" s="38"/>
      <c r="O64" s="39" t="s">
        <v>8</v>
      </c>
      <c r="P64" s="13" t="str">
        <f>IF(B64="","",VLOOKUP(B64,Bewertungsoptionen!$A$4:$B$7,2,FALSE))</f>
        <v/>
      </c>
      <c r="Q64" s="13" t="str">
        <f>IF(P64="","",IF(E64="","",VLOOKUP(E64,Bewertungsoptionen!$A$13:$B$22,2,FALSE)))</f>
        <v/>
      </c>
      <c r="R64" s="13" t="str">
        <f>IF(P64="","",IF(F64="","",VLOOKUP(F64,Bewertungsoptionen!$A$26:$B$30,2,FALSE)))</f>
        <v/>
      </c>
      <c r="S64" s="14">
        <f t="shared" si="0"/>
        <v>0</v>
      </c>
      <c r="T64" s="13" t="str">
        <f>IF(P64="","",IF(H64="","",VLOOKUP(H64,Bewertungsoptionen!$A$36:$B$38,2,FALSE)))</f>
        <v/>
      </c>
      <c r="U64" s="13" t="str">
        <f>IF(P64="","",IF(I64="","",VLOOKUP(I64,Bewertungsoptionen!$A$42:$B$44,2,FALSE)))</f>
        <v/>
      </c>
      <c r="V64" s="13" t="str">
        <f>IF(P64="","",IF(J64="","",VLOOKUP(J64,Bewertungsoptionen!$A$48:$B$50,2,FALSE)))</f>
        <v/>
      </c>
      <c r="W64" s="14">
        <f t="shared" si="1"/>
        <v>0</v>
      </c>
      <c r="X64" s="13" t="str">
        <f>IF(P64="","",IF(L64="","",VLOOKUP(L64,Bewertungsoptionen!$A$56:$B$57,2,FALSE)))</f>
        <v/>
      </c>
      <c r="Y64" s="13" t="str">
        <f>IF(P64="","",IF(M64="","",VLOOKUP(M64,Bewertungsoptionen!$A$61:$B$64,2,FALSE)))</f>
        <v/>
      </c>
      <c r="Z64" s="13" t="str">
        <f>IF(P64="","",IF(N64="","",VLOOKUP(N64,Bewertungsoptionen!$A$68:$B$71,2,FALSE)))</f>
        <v/>
      </c>
      <c r="AA64" s="14">
        <f t="shared" si="2"/>
        <v>0</v>
      </c>
    </row>
    <row r="65" spans="1:27" thickTop="1" thickBot="1" x14ac:dyDescent="0.3">
      <c r="A65" s="4">
        <f t="shared" si="3"/>
        <v>62</v>
      </c>
      <c r="B65" s="38"/>
      <c r="C65" s="38"/>
      <c r="D65" s="39" t="s">
        <v>8</v>
      </c>
      <c r="E65" s="38"/>
      <c r="F65" s="38"/>
      <c r="G65" s="39" t="s">
        <v>8</v>
      </c>
      <c r="H65" s="38"/>
      <c r="I65" s="38"/>
      <c r="J65" s="38"/>
      <c r="K65" s="39" t="s">
        <v>8</v>
      </c>
      <c r="L65" s="38"/>
      <c r="M65" s="38"/>
      <c r="N65" s="38"/>
      <c r="O65" s="39" t="s">
        <v>8</v>
      </c>
      <c r="P65" s="13" t="str">
        <f>IF(B65="","",VLOOKUP(B65,Bewertungsoptionen!$A$4:$B$7,2,FALSE))</f>
        <v/>
      </c>
      <c r="Q65" s="13" t="str">
        <f>IF(P65="","",IF(E65="","",VLOOKUP(E65,Bewertungsoptionen!$A$13:$B$22,2,FALSE)))</f>
        <v/>
      </c>
      <c r="R65" s="13" t="str">
        <f>IF(P65="","",IF(F65="","",VLOOKUP(F65,Bewertungsoptionen!$A$26:$B$30,2,FALSE)))</f>
        <v/>
      </c>
      <c r="S65" s="14">
        <f t="shared" si="0"/>
        <v>0</v>
      </c>
      <c r="T65" s="13" t="str">
        <f>IF(P65="","",IF(H65="","",VLOOKUP(H65,Bewertungsoptionen!$A$36:$B$38,2,FALSE)))</f>
        <v/>
      </c>
      <c r="U65" s="13" t="str">
        <f>IF(P65="","",IF(I65="","",VLOOKUP(I65,Bewertungsoptionen!$A$42:$B$44,2,FALSE)))</f>
        <v/>
      </c>
      <c r="V65" s="13" t="str">
        <f>IF(P65="","",IF(J65="","",VLOOKUP(J65,Bewertungsoptionen!$A$48:$B$50,2,FALSE)))</f>
        <v/>
      </c>
      <c r="W65" s="14">
        <f t="shared" si="1"/>
        <v>0</v>
      </c>
      <c r="X65" s="13" t="str">
        <f>IF(P65="","",IF(L65="","",VLOOKUP(L65,Bewertungsoptionen!$A$56:$B$57,2,FALSE)))</f>
        <v/>
      </c>
      <c r="Y65" s="13" t="str">
        <f>IF(P65="","",IF(M65="","",VLOOKUP(M65,Bewertungsoptionen!$A$61:$B$64,2,FALSE)))</f>
        <v/>
      </c>
      <c r="Z65" s="13" t="str">
        <f>IF(P65="","",IF(N65="","",VLOOKUP(N65,Bewertungsoptionen!$A$68:$B$71,2,FALSE)))</f>
        <v/>
      </c>
      <c r="AA65" s="14">
        <f t="shared" si="2"/>
        <v>0</v>
      </c>
    </row>
    <row r="66" spans="1:27" thickTop="1" thickBot="1" x14ac:dyDescent="0.3">
      <c r="A66" s="4">
        <f t="shared" si="3"/>
        <v>63</v>
      </c>
      <c r="B66" s="38"/>
      <c r="C66" s="38"/>
      <c r="D66" s="39" t="s">
        <v>8</v>
      </c>
      <c r="E66" s="38"/>
      <c r="F66" s="38"/>
      <c r="G66" s="39" t="s">
        <v>8</v>
      </c>
      <c r="H66" s="38"/>
      <c r="I66" s="38"/>
      <c r="J66" s="38"/>
      <c r="K66" s="39" t="s">
        <v>8</v>
      </c>
      <c r="L66" s="38"/>
      <c r="M66" s="38"/>
      <c r="N66" s="38"/>
      <c r="O66" s="39" t="s">
        <v>8</v>
      </c>
      <c r="P66" s="13" t="str">
        <f>IF(B66="","",VLOOKUP(B66,Bewertungsoptionen!$A$4:$B$7,2,FALSE))</f>
        <v/>
      </c>
      <c r="Q66" s="13" t="str">
        <f>IF(P66="","",IF(E66="","",VLOOKUP(E66,Bewertungsoptionen!$A$13:$B$22,2,FALSE)))</f>
        <v/>
      </c>
      <c r="R66" s="13" t="str">
        <f>IF(P66="","",IF(F66="","",VLOOKUP(F66,Bewertungsoptionen!$A$26:$B$30,2,FALSE)))</f>
        <v/>
      </c>
      <c r="S66" s="14">
        <f t="shared" si="0"/>
        <v>0</v>
      </c>
      <c r="T66" s="13" t="str">
        <f>IF(P66="","",IF(H66="","",VLOOKUP(H66,Bewertungsoptionen!$A$36:$B$38,2,FALSE)))</f>
        <v/>
      </c>
      <c r="U66" s="13" t="str">
        <f>IF(P66="","",IF(I66="","",VLOOKUP(I66,Bewertungsoptionen!$A$42:$B$44,2,FALSE)))</f>
        <v/>
      </c>
      <c r="V66" s="13" t="str">
        <f>IF(P66="","",IF(J66="","",VLOOKUP(J66,Bewertungsoptionen!$A$48:$B$50,2,FALSE)))</f>
        <v/>
      </c>
      <c r="W66" s="14">
        <f t="shared" si="1"/>
        <v>0</v>
      </c>
      <c r="X66" s="13" t="str">
        <f>IF(P66="","",IF(L66="","",VLOOKUP(L66,Bewertungsoptionen!$A$56:$B$57,2,FALSE)))</f>
        <v/>
      </c>
      <c r="Y66" s="13" t="str">
        <f>IF(P66="","",IF(M66="","",VLOOKUP(M66,Bewertungsoptionen!$A$61:$B$64,2,FALSE)))</f>
        <v/>
      </c>
      <c r="Z66" s="13" t="str">
        <f>IF(P66="","",IF(N66="","",VLOOKUP(N66,Bewertungsoptionen!$A$68:$B$71,2,FALSE)))</f>
        <v/>
      </c>
      <c r="AA66" s="14">
        <f t="shared" si="2"/>
        <v>0</v>
      </c>
    </row>
    <row r="67" spans="1:27" thickTop="1" thickBot="1" x14ac:dyDescent="0.3">
      <c r="A67" s="4">
        <f t="shared" si="3"/>
        <v>64</v>
      </c>
      <c r="B67" s="38"/>
      <c r="C67" s="38"/>
      <c r="D67" s="39" t="s">
        <v>8</v>
      </c>
      <c r="E67" s="38"/>
      <c r="F67" s="38"/>
      <c r="G67" s="39" t="s">
        <v>8</v>
      </c>
      <c r="H67" s="38"/>
      <c r="I67" s="38"/>
      <c r="J67" s="38"/>
      <c r="K67" s="39" t="s">
        <v>8</v>
      </c>
      <c r="L67" s="38"/>
      <c r="M67" s="38"/>
      <c r="N67" s="38"/>
      <c r="O67" s="39" t="s">
        <v>8</v>
      </c>
      <c r="P67" s="13" t="str">
        <f>IF(B67="","",VLOOKUP(B67,Bewertungsoptionen!$A$4:$B$7,2,FALSE))</f>
        <v/>
      </c>
      <c r="Q67" s="13" t="str">
        <f>IF(P67="","",IF(E67="","",VLOOKUP(E67,Bewertungsoptionen!$A$13:$B$22,2,FALSE)))</f>
        <v/>
      </c>
      <c r="R67" s="13" t="str">
        <f>IF(P67="","",IF(F67="","",VLOOKUP(F67,Bewertungsoptionen!$A$26:$B$30,2,FALSE)))</f>
        <v/>
      </c>
      <c r="S67" s="14">
        <f t="shared" si="0"/>
        <v>0</v>
      </c>
      <c r="T67" s="13" t="str">
        <f>IF(P67="","",IF(H67="","",VLOOKUP(H67,Bewertungsoptionen!$A$36:$B$38,2,FALSE)))</f>
        <v/>
      </c>
      <c r="U67" s="13" t="str">
        <f>IF(P67="","",IF(I67="","",VLOOKUP(I67,Bewertungsoptionen!$A$42:$B$44,2,FALSE)))</f>
        <v/>
      </c>
      <c r="V67" s="13" t="str">
        <f>IF(P67="","",IF(J67="","",VLOOKUP(J67,Bewertungsoptionen!$A$48:$B$50,2,FALSE)))</f>
        <v/>
      </c>
      <c r="W67" s="14">
        <f t="shared" si="1"/>
        <v>0</v>
      </c>
      <c r="X67" s="13" t="str">
        <f>IF(P67="","",IF(L67="","",VLOOKUP(L67,Bewertungsoptionen!$A$56:$B$57,2,FALSE)))</f>
        <v/>
      </c>
      <c r="Y67" s="13" t="str">
        <f>IF(P67="","",IF(M67="","",VLOOKUP(M67,Bewertungsoptionen!$A$61:$B$64,2,FALSE)))</f>
        <v/>
      </c>
      <c r="Z67" s="13" t="str">
        <f>IF(P67="","",IF(N67="","",VLOOKUP(N67,Bewertungsoptionen!$A$68:$B$71,2,FALSE)))</f>
        <v/>
      </c>
      <c r="AA67" s="14">
        <f t="shared" si="2"/>
        <v>0</v>
      </c>
    </row>
    <row r="68" spans="1:27" thickTop="1" thickBot="1" x14ac:dyDescent="0.3">
      <c r="A68" s="4">
        <f t="shared" si="3"/>
        <v>65</v>
      </c>
      <c r="B68" s="38"/>
      <c r="C68" s="38"/>
      <c r="D68" s="39" t="s">
        <v>8</v>
      </c>
      <c r="E68" s="38"/>
      <c r="F68" s="38"/>
      <c r="G68" s="39" t="s">
        <v>8</v>
      </c>
      <c r="H68" s="38"/>
      <c r="I68" s="38"/>
      <c r="J68" s="38"/>
      <c r="K68" s="39" t="s">
        <v>8</v>
      </c>
      <c r="L68" s="38"/>
      <c r="M68" s="38"/>
      <c r="N68" s="38"/>
      <c r="O68" s="39" t="s">
        <v>8</v>
      </c>
      <c r="P68" s="13" t="str">
        <f>IF(B68="","",VLOOKUP(B68,Bewertungsoptionen!$A$4:$B$7,2,FALSE))</f>
        <v/>
      </c>
      <c r="Q68" s="13" t="str">
        <f>IF(P68="","",IF(E68="","",VLOOKUP(E68,Bewertungsoptionen!$A$13:$B$22,2,FALSE)))</f>
        <v/>
      </c>
      <c r="R68" s="13" t="str">
        <f>IF(P68="","",IF(F68="","",VLOOKUP(F68,Bewertungsoptionen!$A$26:$B$30,2,FALSE)))</f>
        <v/>
      </c>
      <c r="S68" s="14">
        <f t="shared" si="0"/>
        <v>0</v>
      </c>
      <c r="T68" s="13" t="str">
        <f>IF(P68="","",IF(H68="","",VLOOKUP(H68,Bewertungsoptionen!$A$36:$B$38,2,FALSE)))</f>
        <v/>
      </c>
      <c r="U68" s="13" t="str">
        <f>IF(P68="","",IF(I68="","",VLOOKUP(I68,Bewertungsoptionen!$A$42:$B$44,2,FALSE)))</f>
        <v/>
      </c>
      <c r="V68" s="13" t="str">
        <f>IF(P68="","",IF(J68="","",VLOOKUP(J68,Bewertungsoptionen!$A$48:$B$50,2,FALSE)))</f>
        <v/>
      </c>
      <c r="W68" s="14">
        <f t="shared" si="1"/>
        <v>0</v>
      </c>
      <c r="X68" s="13" t="str">
        <f>IF(P68="","",IF(L68="","",VLOOKUP(L68,Bewertungsoptionen!$A$56:$B$57,2,FALSE)))</f>
        <v/>
      </c>
      <c r="Y68" s="13" t="str">
        <f>IF(P68="","",IF(M68="","",VLOOKUP(M68,Bewertungsoptionen!$A$61:$B$64,2,FALSE)))</f>
        <v/>
      </c>
      <c r="Z68" s="13" t="str">
        <f>IF(P68="","",IF(N68="","",VLOOKUP(N68,Bewertungsoptionen!$A$68:$B$71,2,FALSE)))</f>
        <v/>
      </c>
      <c r="AA68" s="14">
        <f t="shared" si="2"/>
        <v>0</v>
      </c>
    </row>
    <row r="69" spans="1:27" thickTop="1" thickBot="1" x14ac:dyDescent="0.3">
      <c r="A69" s="4">
        <f t="shared" si="3"/>
        <v>66</v>
      </c>
      <c r="B69" s="38"/>
      <c r="C69" s="38"/>
      <c r="D69" s="39" t="s">
        <v>8</v>
      </c>
      <c r="E69" s="38"/>
      <c r="F69" s="38"/>
      <c r="G69" s="39" t="s">
        <v>8</v>
      </c>
      <c r="H69" s="38"/>
      <c r="I69" s="38"/>
      <c r="J69" s="38"/>
      <c r="K69" s="39" t="s">
        <v>8</v>
      </c>
      <c r="L69" s="38"/>
      <c r="M69" s="38"/>
      <c r="N69" s="38"/>
      <c r="O69" s="39" t="s">
        <v>8</v>
      </c>
      <c r="P69" s="13" t="str">
        <f>IF(B69="","",VLOOKUP(B69,Bewertungsoptionen!$A$4:$B$7,2,FALSE))</f>
        <v/>
      </c>
      <c r="Q69" s="13" t="str">
        <f>IF(P69="","",IF(E69="","",VLOOKUP(E69,Bewertungsoptionen!$A$13:$B$22,2,FALSE)))</f>
        <v/>
      </c>
      <c r="R69" s="13" t="str">
        <f>IF(P69="","",IF(F69="","",VLOOKUP(F69,Bewertungsoptionen!$A$26:$B$30,2,FALSE)))</f>
        <v/>
      </c>
      <c r="S69" s="14">
        <f t="shared" ref="S69:S132" si="4">SUM(Q69:R69)</f>
        <v>0</v>
      </c>
      <c r="T69" s="13" t="str">
        <f>IF(P69="","",IF(H69="","",VLOOKUP(H69,Bewertungsoptionen!$A$36:$B$38,2,FALSE)))</f>
        <v/>
      </c>
      <c r="U69" s="13" t="str">
        <f>IF(P69="","",IF(I69="","",VLOOKUP(I69,Bewertungsoptionen!$A$42:$B$44,2,FALSE)))</f>
        <v/>
      </c>
      <c r="V69" s="13" t="str">
        <f>IF(P69="","",IF(J69="","",VLOOKUP(J69,Bewertungsoptionen!$A$48:$B$50,2,FALSE)))</f>
        <v/>
      </c>
      <c r="W69" s="14">
        <f t="shared" ref="W69:W132" si="5">SUM(T69:V69)</f>
        <v>0</v>
      </c>
      <c r="X69" s="13" t="str">
        <f>IF(P69="","",IF(L69="","",VLOOKUP(L69,Bewertungsoptionen!$A$56:$B$57,2,FALSE)))</f>
        <v/>
      </c>
      <c r="Y69" s="13" t="str">
        <f>IF(P69="","",IF(M69="","",VLOOKUP(M69,Bewertungsoptionen!$A$61:$B$64,2,FALSE)))</f>
        <v/>
      </c>
      <c r="Z69" s="13" t="str">
        <f>IF(P69="","",IF(N69="","",VLOOKUP(N69,Bewertungsoptionen!$A$68:$B$71,2,FALSE)))</f>
        <v/>
      </c>
      <c r="AA69" s="14">
        <f t="shared" ref="AA69:AA132" si="6">SUM(X69:Z69)</f>
        <v>0</v>
      </c>
    </row>
    <row r="70" spans="1:27" thickTop="1" thickBot="1" x14ac:dyDescent="0.3">
      <c r="A70" s="4">
        <f t="shared" ref="A70:A101" si="7">A69+1</f>
        <v>67</v>
      </c>
      <c r="B70" s="38"/>
      <c r="C70" s="38"/>
      <c r="D70" s="39" t="s">
        <v>8</v>
      </c>
      <c r="E70" s="38"/>
      <c r="F70" s="38"/>
      <c r="G70" s="39" t="s">
        <v>8</v>
      </c>
      <c r="H70" s="38"/>
      <c r="I70" s="38"/>
      <c r="J70" s="38"/>
      <c r="K70" s="39" t="s">
        <v>8</v>
      </c>
      <c r="L70" s="38"/>
      <c r="M70" s="38"/>
      <c r="N70" s="38"/>
      <c r="O70" s="39" t="s">
        <v>8</v>
      </c>
      <c r="P70" s="13" t="str">
        <f>IF(B70="","",VLOOKUP(B70,Bewertungsoptionen!$A$4:$B$7,2,FALSE))</f>
        <v/>
      </c>
      <c r="Q70" s="13" t="str">
        <f>IF(P70="","",IF(E70="","",VLOOKUP(E70,Bewertungsoptionen!$A$13:$B$22,2,FALSE)))</f>
        <v/>
      </c>
      <c r="R70" s="13" t="str">
        <f>IF(P70="","",IF(F70="","",VLOOKUP(F70,Bewertungsoptionen!$A$26:$B$30,2,FALSE)))</f>
        <v/>
      </c>
      <c r="S70" s="14">
        <f t="shared" si="4"/>
        <v>0</v>
      </c>
      <c r="T70" s="13" t="str">
        <f>IF(P70="","",IF(H70="","",VLOOKUP(H70,Bewertungsoptionen!$A$36:$B$38,2,FALSE)))</f>
        <v/>
      </c>
      <c r="U70" s="13" t="str">
        <f>IF(P70="","",IF(I70="","",VLOOKUP(I70,Bewertungsoptionen!$A$42:$B$44,2,FALSE)))</f>
        <v/>
      </c>
      <c r="V70" s="13" t="str">
        <f>IF(P70="","",IF(J70="","",VLOOKUP(J70,Bewertungsoptionen!$A$48:$B$50,2,FALSE)))</f>
        <v/>
      </c>
      <c r="W70" s="14">
        <f t="shared" si="5"/>
        <v>0</v>
      </c>
      <c r="X70" s="13" t="str">
        <f>IF(P70="","",IF(L70="","",VLOOKUP(L70,Bewertungsoptionen!$A$56:$B$57,2,FALSE)))</f>
        <v/>
      </c>
      <c r="Y70" s="13" t="str">
        <f>IF(P70="","",IF(M70="","",VLOOKUP(M70,Bewertungsoptionen!$A$61:$B$64,2,FALSE)))</f>
        <v/>
      </c>
      <c r="Z70" s="13" t="str">
        <f>IF(P70="","",IF(N70="","",VLOOKUP(N70,Bewertungsoptionen!$A$68:$B$71,2,FALSE)))</f>
        <v/>
      </c>
      <c r="AA70" s="14">
        <f t="shared" si="6"/>
        <v>0</v>
      </c>
    </row>
    <row r="71" spans="1:27" thickTop="1" thickBot="1" x14ac:dyDescent="0.3">
      <c r="A71" s="4">
        <f t="shared" si="7"/>
        <v>68</v>
      </c>
      <c r="B71" s="38"/>
      <c r="C71" s="38"/>
      <c r="D71" s="39" t="s">
        <v>8</v>
      </c>
      <c r="E71" s="38"/>
      <c r="F71" s="38"/>
      <c r="G71" s="39" t="s">
        <v>8</v>
      </c>
      <c r="H71" s="38"/>
      <c r="I71" s="38"/>
      <c r="J71" s="38"/>
      <c r="K71" s="39" t="s">
        <v>8</v>
      </c>
      <c r="L71" s="38"/>
      <c r="M71" s="38"/>
      <c r="N71" s="38"/>
      <c r="O71" s="39" t="s">
        <v>8</v>
      </c>
      <c r="P71" s="13" t="str">
        <f>IF(B71="","",VLOOKUP(B71,Bewertungsoptionen!$A$4:$B$7,2,FALSE))</f>
        <v/>
      </c>
      <c r="Q71" s="13" t="str">
        <f>IF(P71="","",IF(E71="","",VLOOKUP(E71,Bewertungsoptionen!$A$13:$B$22,2,FALSE)))</f>
        <v/>
      </c>
      <c r="R71" s="13" t="str">
        <f>IF(P71="","",IF(F71="","",VLOOKUP(F71,Bewertungsoptionen!$A$26:$B$30,2,FALSE)))</f>
        <v/>
      </c>
      <c r="S71" s="14">
        <f t="shared" si="4"/>
        <v>0</v>
      </c>
      <c r="T71" s="13" t="str">
        <f>IF(P71="","",IF(H71="","",VLOOKUP(H71,Bewertungsoptionen!$A$36:$B$38,2,FALSE)))</f>
        <v/>
      </c>
      <c r="U71" s="13" t="str">
        <f>IF(P71="","",IF(I71="","",VLOOKUP(I71,Bewertungsoptionen!$A$42:$B$44,2,FALSE)))</f>
        <v/>
      </c>
      <c r="V71" s="13" t="str">
        <f>IF(P71="","",IF(J71="","",VLOOKUP(J71,Bewertungsoptionen!$A$48:$B$50,2,FALSE)))</f>
        <v/>
      </c>
      <c r="W71" s="14">
        <f t="shared" si="5"/>
        <v>0</v>
      </c>
      <c r="X71" s="13" t="str">
        <f>IF(P71="","",IF(L71="","",VLOOKUP(L71,Bewertungsoptionen!$A$56:$B$57,2,FALSE)))</f>
        <v/>
      </c>
      <c r="Y71" s="13" t="str">
        <f>IF(P71="","",IF(M71="","",VLOOKUP(M71,Bewertungsoptionen!$A$61:$B$64,2,FALSE)))</f>
        <v/>
      </c>
      <c r="Z71" s="13" t="str">
        <f>IF(P71="","",IF(N71="","",VLOOKUP(N71,Bewertungsoptionen!$A$68:$B$71,2,FALSE)))</f>
        <v/>
      </c>
      <c r="AA71" s="14">
        <f t="shared" si="6"/>
        <v>0</v>
      </c>
    </row>
    <row r="72" spans="1:27" thickTop="1" thickBot="1" x14ac:dyDescent="0.3">
      <c r="A72" s="4">
        <f t="shared" si="7"/>
        <v>69</v>
      </c>
      <c r="B72" s="38"/>
      <c r="C72" s="38"/>
      <c r="D72" s="39" t="s">
        <v>8</v>
      </c>
      <c r="E72" s="38"/>
      <c r="F72" s="38"/>
      <c r="G72" s="39" t="s">
        <v>8</v>
      </c>
      <c r="H72" s="38"/>
      <c r="I72" s="38"/>
      <c r="J72" s="38"/>
      <c r="K72" s="39" t="s">
        <v>8</v>
      </c>
      <c r="L72" s="38"/>
      <c r="M72" s="38"/>
      <c r="N72" s="38"/>
      <c r="O72" s="39" t="s">
        <v>8</v>
      </c>
      <c r="P72" s="13" t="str">
        <f>IF(B72="","",VLOOKUP(B72,Bewertungsoptionen!$A$4:$B$7,2,FALSE))</f>
        <v/>
      </c>
      <c r="Q72" s="13" t="str">
        <f>IF(P72="","",IF(E72="","",VLOOKUP(E72,Bewertungsoptionen!$A$13:$B$22,2,FALSE)))</f>
        <v/>
      </c>
      <c r="R72" s="13" t="str">
        <f>IF(P72="","",IF(F72="","",VLOOKUP(F72,Bewertungsoptionen!$A$26:$B$30,2,FALSE)))</f>
        <v/>
      </c>
      <c r="S72" s="14">
        <f t="shared" si="4"/>
        <v>0</v>
      </c>
      <c r="T72" s="13" t="str">
        <f>IF(P72="","",IF(H72="","",VLOOKUP(H72,Bewertungsoptionen!$A$36:$B$38,2,FALSE)))</f>
        <v/>
      </c>
      <c r="U72" s="13" t="str">
        <f>IF(P72="","",IF(I72="","",VLOOKUP(I72,Bewertungsoptionen!$A$42:$B$44,2,FALSE)))</f>
        <v/>
      </c>
      <c r="V72" s="13" t="str">
        <f>IF(P72="","",IF(J72="","",VLOOKUP(J72,Bewertungsoptionen!$A$48:$B$50,2,FALSE)))</f>
        <v/>
      </c>
      <c r="W72" s="14">
        <f t="shared" si="5"/>
        <v>0</v>
      </c>
      <c r="X72" s="13" t="str">
        <f>IF(P72="","",IF(L72="","",VLOOKUP(L72,Bewertungsoptionen!$A$56:$B$57,2,FALSE)))</f>
        <v/>
      </c>
      <c r="Y72" s="13" t="str">
        <f>IF(P72="","",IF(M72="","",VLOOKUP(M72,Bewertungsoptionen!$A$61:$B$64,2,FALSE)))</f>
        <v/>
      </c>
      <c r="Z72" s="13" t="str">
        <f>IF(P72="","",IF(N72="","",VLOOKUP(N72,Bewertungsoptionen!$A$68:$B$71,2,FALSE)))</f>
        <v/>
      </c>
      <c r="AA72" s="14">
        <f t="shared" si="6"/>
        <v>0</v>
      </c>
    </row>
    <row r="73" spans="1:27" thickTop="1" thickBot="1" x14ac:dyDescent="0.3">
      <c r="A73" s="4">
        <f t="shared" si="7"/>
        <v>70</v>
      </c>
      <c r="B73" s="38"/>
      <c r="C73" s="38"/>
      <c r="D73" s="39" t="s">
        <v>8</v>
      </c>
      <c r="E73" s="38"/>
      <c r="F73" s="38"/>
      <c r="G73" s="39" t="s">
        <v>8</v>
      </c>
      <c r="H73" s="38"/>
      <c r="I73" s="38"/>
      <c r="J73" s="38"/>
      <c r="K73" s="39" t="s">
        <v>8</v>
      </c>
      <c r="L73" s="38"/>
      <c r="M73" s="38"/>
      <c r="N73" s="38"/>
      <c r="O73" s="39" t="s">
        <v>8</v>
      </c>
      <c r="P73" s="13" t="str">
        <f>IF(B73="","",VLOOKUP(B73,Bewertungsoptionen!$A$4:$B$7,2,FALSE))</f>
        <v/>
      </c>
      <c r="Q73" s="13" t="str">
        <f>IF(P73="","",IF(E73="","",VLOOKUP(E73,Bewertungsoptionen!$A$13:$B$22,2,FALSE)))</f>
        <v/>
      </c>
      <c r="R73" s="13" t="str">
        <f>IF(P73="","",IF(F73="","",VLOOKUP(F73,Bewertungsoptionen!$A$26:$B$30,2,FALSE)))</f>
        <v/>
      </c>
      <c r="S73" s="14">
        <f t="shared" si="4"/>
        <v>0</v>
      </c>
      <c r="T73" s="13" t="str">
        <f>IF(P73="","",IF(H73="","",VLOOKUP(H73,Bewertungsoptionen!$A$36:$B$38,2,FALSE)))</f>
        <v/>
      </c>
      <c r="U73" s="13" t="str">
        <f>IF(P73="","",IF(I73="","",VLOOKUP(I73,Bewertungsoptionen!$A$42:$B$44,2,FALSE)))</f>
        <v/>
      </c>
      <c r="V73" s="13" t="str">
        <f>IF(P73="","",IF(J73="","",VLOOKUP(J73,Bewertungsoptionen!$A$48:$B$50,2,FALSE)))</f>
        <v/>
      </c>
      <c r="W73" s="14">
        <f t="shared" si="5"/>
        <v>0</v>
      </c>
      <c r="X73" s="13" t="str">
        <f>IF(P73="","",IF(L73="","",VLOOKUP(L73,Bewertungsoptionen!$A$56:$B$57,2,FALSE)))</f>
        <v/>
      </c>
      <c r="Y73" s="13" t="str">
        <f>IF(P73="","",IF(M73="","",VLOOKUP(M73,Bewertungsoptionen!$A$61:$B$64,2,FALSE)))</f>
        <v/>
      </c>
      <c r="Z73" s="13" t="str">
        <f>IF(P73="","",IF(N73="","",VLOOKUP(N73,Bewertungsoptionen!$A$68:$B$71,2,FALSE)))</f>
        <v/>
      </c>
      <c r="AA73" s="14">
        <f t="shared" si="6"/>
        <v>0</v>
      </c>
    </row>
    <row r="74" spans="1:27" thickTop="1" thickBot="1" x14ac:dyDescent="0.3">
      <c r="A74" s="4">
        <f t="shared" si="7"/>
        <v>71</v>
      </c>
      <c r="B74" s="38"/>
      <c r="C74" s="38"/>
      <c r="D74" s="39" t="s">
        <v>8</v>
      </c>
      <c r="E74" s="38"/>
      <c r="F74" s="38"/>
      <c r="G74" s="39" t="s">
        <v>8</v>
      </c>
      <c r="H74" s="38"/>
      <c r="I74" s="38"/>
      <c r="J74" s="38"/>
      <c r="K74" s="39" t="s">
        <v>8</v>
      </c>
      <c r="L74" s="38"/>
      <c r="M74" s="38"/>
      <c r="N74" s="38"/>
      <c r="O74" s="39" t="s">
        <v>8</v>
      </c>
      <c r="P74" s="13" t="str">
        <f>IF(B74="","",VLOOKUP(B74,Bewertungsoptionen!$A$4:$B$7,2,FALSE))</f>
        <v/>
      </c>
      <c r="Q74" s="13" t="str">
        <f>IF(P74="","",IF(E74="","",VLOOKUP(E74,Bewertungsoptionen!$A$13:$B$22,2,FALSE)))</f>
        <v/>
      </c>
      <c r="R74" s="13" t="str">
        <f>IF(P74="","",IF(F74="","",VLOOKUP(F74,Bewertungsoptionen!$A$26:$B$30,2,FALSE)))</f>
        <v/>
      </c>
      <c r="S74" s="14">
        <f t="shared" si="4"/>
        <v>0</v>
      </c>
      <c r="T74" s="13" t="str">
        <f>IF(P74="","",IF(H74="","",VLOOKUP(H74,Bewertungsoptionen!$A$36:$B$38,2,FALSE)))</f>
        <v/>
      </c>
      <c r="U74" s="13" t="str">
        <f>IF(P74="","",IF(I74="","",VLOOKUP(I74,Bewertungsoptionen!$A$42:$B$44,2,FALSE)))</f>
        <v/>
      </c>
      <c r="V74" s="13" t="str">
        <f>IF(P74="","",IF(J74="","",VLOOKUP(J74,Bewertungsoptionen!$A$48:$B$50,2,FALSE)))</f>
        <v/>
      </c>
      <c r="W74" s="14">
        <f t="shared" si="5"/>
        <v>0</v>
      </c>
      <c r="X74" s="13" t="str">
        <f>IF(P74="","",IF(L74="","",VLOOKUP(L74,Bewertungsoptionen!$A$56:$B$57,2,FALSE)))</f>
        <v/>
      </c>
      <c r="Y74" s="13" t="str">
        <f>IF(P74="","",IF(M74="","",VLOOKUP(M74,Bewertungsoptionen!$A$61:$B$64,2,FALSE)))</f>
        <v/>
      </c>
      <c r="Z74" s="13" t="str">
        <f>IF(P74="","",IF(N74="","",VLOOKUP(N74,Bewertungsoptionen!$A$68:$B$71,2,FALSE)))</f>
        <v/>
      </c>
      <c r="AA74" s="14">
        <f t="shared" si="6"/>
        <v>0</v>
      </c>
    </row>
    <row r="75" spans="1:27" thickTop="1" thickBot="1" x14ac:dyDescent="0.3">
      <c r="A75" s="4">
        <f t="shared" si="7"/>
        <v>72</v>
      </c>
      <c r="B75" s="38"/>
      <c r="C75" s="38"/>
      <c r="D75" s="39" t="s">
        <v>8</v>
      </c>
      <c r="E75" s="38"/>
      <c r="F75" s="38"/>
      <c r="G75" s="39" t="s">
        <v>8</v>
      </c>
      <c r="H75" s="38"/>
      <c r="I75" s="38"/>
      <c r="J75" s="38"/>
      <c r="K75" s="39" t="s">
        <v>8</v>
      </c>
      <c r="L75" s="38"/>
      <c r="M75" s="38"/>
      <c r="N75" s="38"/>
      <c r="O75" s="39" t="s">
        <v>8</v>
      </c>
      <c r="P75" s="13" t="str">
        <f>IF(B75="","",VLOOKUP(B75,Bewertungsoptionen!$A$4:$B$7,2,FALSE))</f>
        <v/>
      </c>
      <c r="Q75" s="13" t="str">
        <f>IF(P75="","",IF(E75="","",VLOOKUP(E75,Bewertungsoptionen!$A$13:$B$22,2,FALSE)))</f>
        <v/>
      </c>
      <c r="R75" s="13" t="str">
        <f>IF(P75="","",IF(F75="","",VLOOKUP(F75,Bewertungsoptionen!$A$26:$B$30,2,FALSE)))</f>
        <v/>
      </c>
      <c r="S75" s="14">
        <f t="shared" si="4"/>
        <v>0</v>
      </c>
      <c r="T75" s="13" t="str">
        <f>IF(P75="","",IF(H75="","",VLOOKUP(H75,Bewertungsoptionen!$A$36:$B$38,2,FALSE)))</f>
        <v/>
      </c>
      <c r="U75" s="13" t="str">
        <f>IF(P75="","",IF(I75="","",VLOOKUP(I75,Bewertungsoptionen!$A$42:$B$44,2,FALSE)))</f>
        <v/>
      </c>
      <c r="V75" s="13" t="str">
        <f>IF(P75="","",IF(J75="","",VLOOKUP(J75,Bewertungsoptionen!$A$48:$B$50,2,FALSE)))</f>
        <v/>
      </c>
      <c r="W75" s="14">
        <f t="shared" si="5"/>
        <v>0</v>
      </c>
      <c r="X75" s="13" t="str">
        <f>IF(P75="","",IF(L75="","",VLOOKUP(L75,Bewertungsoptionen!$A$56:$B$57,2,FALSE)))</f>
        <v/>
      </c>
      <c r="Y75" s="13" t="str">
        <f>IF(P75="","",IF(M75="","",VLOOKUP(M75,Bewertungsoptionen!$A$61:$B$64,2,FALSE)))</f>
        <v/>
      </c>
      <c r="Z75" s="13" t="str">
        <f>IF(P75="","",IF(N75="","",VLOOKUP(N75,Bewertungsoptionen!$A$68:$B$71,2,FALSE)))</f>
        <v/>
      </c>
      <c r="AA75" s="14">
        <f t="shared" si="6"/>
        <v>0</v>
      </c>
    </row>
    <row r="76" spans="1:27" thickTop="1" thickBot="1" x14ac:dyDescent="0.3">
      <c r="A76" s="4">
        <f t="shared" si="7"/>
        <v>73</v>
      </c>
      <c r="B76" s="38"/>
      <c r="C76" s="38"/>
      <c r="D76" s="39" t="s">
        <v>8</v>
      </c>
      <c r="E76" s="38"/>
      <c r="F76" s="38"/>
      <c r="G76" s="39" t="s">
        <v>8</v>
      </c>
      <c r="H76" s="38"/>
      <c r="I76" s="38"/>
      <c r="J76" s="38"/>
      <c r="K76" s="39" t="s">
        <v>8</v>
      </c>
      <c r="L76" s="38"/>
      <c r="M76" s="38"/>
      <c r="N76" s="38"/>
      <c r="O76" s="39" t="s">
        <v>8</v>
      </c>
      <c r="P76" s="13" t="str">
        <f>IF(B76="","",VLOOKUP(B76,Bewertungsoptionen!$A$4:$B$7,2,FALSE))</f>
        <v/>
      </c>
      <c r="Q76" s="13" t="str">
        <f>IF(P76="","",IF(E76="","",VLOOKUP(E76,Bewertungsoptionen!$A$13:$B$22,2,FALSE)))</f>
        <v/>
      </c>
      <c r="R76" s="13" t="str">
        <f>IF(P76="","",IF(F76="","",VLOOKUP(F76,Bewertungsoptionen!$A$26:$B$30,2,FALSE)))</f>
        <v/>
      </c>
      <c r="S76" s="14">
        <f t="shared" si="4"/>
        <v>0</v>
      </c>
      <c r="T76" s="13" t="str">
        <f>IF(P76="","",IF(H76="","",VLOOKUP(H76,Bewertungsoptionen!$A$36:$B$38,2,FALSE)))</f>
        <v/>
      </c>
      <c r="U76" s="13" t="str">
        <f>IF(P76="","",IF(I76="","",VLOOKUP(I76,Bewertungsoptionen!$A$42:$B$44,2,FALSE)))</f>
        <v/>
      </c>
      <c r="V76" s="13" t="str">
        <f>IF(P76="","",IF(J76="","",VLOOKUP(J76,Bewertungsoptionen!$A$48:$B$50,2,FALSE)))</f>
        <v/>
      </c>
      <c r="W76" s="14">
        <f t="shared" si="5"/>
        <v>0</v>
      </c>
      <c r="X76" s="13" t="str">
        <f>IF(P76="","",IF(L76="","",VLOOKUP(L76,Bewertungsoptionen!$A$56:$B$57,2,FALSE)))</f>
        <v/>
      </c>
      <c r="Y76" s="13" t="str">
        <f>IF(P76="","",IF(M76="","",VLOOKUP(M76,Bewertungsoptionen!$A$61:$B$64,2,FALSE)))</f>
        <v/>
      </c>
      <c r="Z76" s="13" t="str">
        <f>IF(P76="","",IF(N76="","",VLOOKUP(N76,Bewertungsoptionen!$A$68:$B$71,2,FALSE)))</f>
        <v/>
      </c>
      <c r="AA76" s="14">
        <f t="shared" si="6"/>
        <v>0</v>
      </c>
    </row>
    <row r="77" spans="1:27" thickTop="1" thickBot="1" x14ac:dyDescent="0.3">
      <c r="A77" s="4">
        <f t="shared" si="7"/>
        <v>74</v>
      </c>
      <c r="B77" s="38"/>
      <c r="C77" s="38"/>
      <c r="D77" s="39" t="s">
        <v>8</v>
      </c>
      <c r="E77" s="38"/>
      <c r="F77" s="38"/>
      <c r="G77" s="39" t="s">
        <v>8</v>
      </c>
      <c r="H77" s="38"/>
      <c r="I77" s="38"/>
      <c r="J77" s="38"/>
      <c r="K77" s="39" t="s">
        <v>8</v>
      </c>
      <c r="L77" s="38"/>
      <c r="M77" s="38"/>
      <c r="N77" s="38"/>
      <c r="O77" s="39" t="s">
        <v>8</v>
      </c>
      <c r="P77" s="13" t="str">
        <f>IF(B77="","",VLOOKUP(B77,Bewertungsoptionen!$A$4:$B$7,2,FALSE))</f>
        <v/>
      </c>
      <c r="Q77" s="13" t="str">
        <f>IF(P77="","",IF(E77="","",VLOOKUP(E77,Bewertungsoptionen!$A$13:$B$22,2,FALSE)))</f>
        <v/>
      </c>
      <c r="R77" s="13" t="str">
        <f>IF(P77="","",IF(F77="","",VLOOKUP(F77,Bewertungsoptionen!$A$26:$B$30,2,FALSE)))</f>
        <v/>
      </c>
      <c r="S77" s="14">
        <f t="shared" si="4"/>
        <v>0</v>
      </c>
      <c r="T77" s="13" t="str">
        <f>IF(P77="","",IF(H77="","",VLOOKUP(H77,Bewertungsoptionen!$A$36:$B$38,2,FALSE)))</f>
        <v/>
      </c>
      <c r="U77" s="13" t="str">
        <f>IF(P77="","",IF(I77="","",VLOOKUP(I77,Bewertungsoptionen!$A$42:$B$44,2,FALSE)))</f>
        <v/>
      </c>
      <c r="V77" s="13" t="str">
        <f>IF(P77="","",IF(J77="","",VLOOKUP(J77,Bewertungsoptionen!$A$48:$B$50,2,FALSE)))</f>
        <v/>
      </c>
      <c r="W77" s="14">
        <f t="shared" si="5"/>
        <v>0</v>
      </c>
      <c r="X77" s="13" t="str">
        <f>IF(P77="","",IF(L77="","",VLOOKUP(L77,Bewertungsoptionen!$A$56:$B$57,2,FALSE)))</f>
        <v/>
      </c>
      <c r="Y77" s="13" t="str">
        <f>IF(P77="","",IF(M77="","",VLOOKUP(M77,Bewertungsoptionen!$A$61:$B$64,2,FALSE)))</f>
        <v/>
      </c>
      <c r="Z77" s="13" t="str">
        <f>IF(P77="","",IF(N77="","",VLOOKUP(N77,Bewertungsoptionen!$A$68:$B$71,2,FALSE)))</f>
        <v/>
      </c>
      <c r="AA77" s="14">
        <f t="shared" si="6"/>
        <v>0</v>
      </c>
    </row>
    <row r="78" spans="1:27" thickTop="1" thickBot="1" x14ac:dyDescent="0.3">
      <c r="A78" s="4">
        <f t="shared" si="7"/>
        <v>75</v>
      </c>
      <c r="B78" s="38"/>
      <c r="C78" s="38"/>
      <c r="D78" s="39" t="s">
        <v>8</v>
      </c>
      <c r="E78" s="38"/>
      <c r="F78" s="38"/>
      <c r="G78" s="39" t="s">
        <v>8</v>
      </c>
      <c r="H78" s="38"/>
      <c r="I78" s="38"/>
      <c r="J78" s="38"/>
      <c r="K78" s="39" t="s">
        <v>8</v>
      </c>
      <c r="L78" s="38"/>
      <c r="M78" s="38"/>
      <c r="N78" s="38"/>
      <c r="O78" s="39" t="s">
        <v>8</v>
      </c>
      <c r="P78" s="13" t="str">
        <f>IF(B78="","",VLOOKUP(B78,Bewertungsoptionen!$A$4:$B$7,2,FALSE))</f>
        <v/>
      </c>
      <c r="Q78" s="13" t="str">
        <f>IF(P78="","",IF(E78="","",VLOOKUP(E78,Bewertungsoptionen!$A$13:$B$22,2,FALSE)))</f>
        <v/>
      </c>
      <c r="R78" s="13" t="str">
        <f>IF(P78="","",IF(F78="","",VLOOKUP(F78,Bewertungsoptionen!$A$26:$B$30,2,FALSE)))</f>
        <v/>
      </c>
      <c r="S78" s="14">
        <f t="shared" si="4"/>
        <v>0</v>
      </c>
      <c r="T78" s="13" t="str">
        <f>IF(P78="","",IF(H78="","",VLOOKUP(H78,Bewertungsoptionen!$A$36:$B$38,2,FALSE)))</f>
        <v/>
      </c>
      <c r="U78" s="13" t="str">
        <f>IF(P78="","",IF(I78="","",VLOOKUP(I78,Bewertungsoptionen!$A$42:$B$44,2,FALSE)))</f>
        <v/>
      </c>
      <c r="V78" s="13" t="str">
        <f>IF(P78="","",IF(J78="","",VLOOKUP(J78,Bewertungsoptionen!$A$48:$B$50,2,FALSE)))</f>
        <v/>
      </c>
      <c r="W78" s="14">
        <f t="shared" si="5"/>
        <v>0</v>
      </c>
      <c r="X78" s="13" t="str">
        <f>IF(P78="","",IF(L78="","",VLOOKUP(L78,Bewertungsoptionen!$A$56:$B$57,2,FALSE)))</f>
        <v/>
      </c>
      <c r="Y78" s="13" t="str">
        <f>IF(P78="","",IF(M78="","",VLOOKUP(M78,Bewertungsoptionen!$A$61:$B$64,2,FALSE)))</f>
        <v/>
      </c>
      <c r="Z78" s="13" t="str">
        <f>IF(P78="","",IF(N78="","",VLOOKUP(N78,Bewertungsoptionen!$A$68:$B$71,2,FALSE)))</f>
        <v/>
      </c>
      <c r="AA78" s="14">
        <f t="shared" si="6"/>
        <v>0</v>
      </c>
    </row>
    <row r="79" spans="1:27" thickTop="1" thickBot="1" x14ac:dyDescent="0.3">
      <c r="A79" s="4">
        <f t="shared" si="7"/>
        <v>76</v>
      </c>
      <c r="B79" s="38"/>
      <c r="C79" s="38"/>
      <c r="D79" s="39" t="s">
        <v>8</v>
      </c>
      <c r="E79" s="38"/>
      <c r="F79" s="38"/>
      <c r="G79" s="39" t="s">
        <v>8</v>
      </c>
      <c r="H79" s="38"/>
      <c r="I79" s="38"/>
      <c r="J79" s="38"/>
      <c r="K79" s="39" t="s">
        <v>8</v>
      </c>
      <c r="L79" s="38"/>
      <c r="M79" s="38"/>
      <c r="N79" s="38"/>
      <c r="O79" s="39" t="s">
        <v>8</v>
      </c>
      <c r="P79" s="13" t="str">
        <f>IF(B79="","",VLOOKUP(B79,Bewertungsoptionen!$A$4:$B$7,2,FALSE))</f>
        <v/>
      </c>
      <c r="Q79" s="13" t="str">
        <f>IF(P79="","",IF(E79="","",VLOOKUP(E79,Bewertungsoptionen!$A$13:$B$22,2,FALSE)))</f>
        <v/>
      </c>
      <c r="R79" s="13" t="str">
        <f>IF(P79="","",IF(F79="","",VLOOKUP(F79,Bewertungsoptionen!$A$26:$B$30,2,FALSE)))</f>
        <v/>
      </c>
      <c r="S79" s="14">
        <f t="shared" si="4"/>
        <v>0</v>
      </c>
      <c r="T79" s="13" t="str">
        <f>IF(P79="","",IF(H79="","",VLOOKUP(H79,Bewertungsoptionen!$A$36:$B$38,2,FALSE)))</f>
        <v/>
      </c>
      <c r="U79" s="13" t="str">
        <f>IF(P79="","",IF(I79="","",VLOOKUP(I79,Bewertungsoptionen!$A$42:$B$44,2,FALSE)))</f>
        <v/>
      </c>
      <c r="V79" s="13" t="str">
        <f>IF(P79="","",IF(J79="","",VLOOKUP(J79,Bewertungsoptionen!$A$48:$B$50,2,FALSE)))</f>
        <v/>
      </c>
      <c r="W79" s="14">
        <f t="shared" si="5"/>
        <v>0</v>
      </c>
      <c r="X79" s="13" t="str">
        <f>IF(P79="","",IF(L79="","",VLOOKUP(L79,Bewertungsoptionen!$A$56:$B$57,2,FALSE)))</f>
        <v/>
      </c>
      <c r="Y79" s="13" t="str">
        <f>IF(P79="","",IF(M79="","",VLOOKUP(M79,Bewertungsoptionen!$A$61:$B$64,2,FALSE)))</f>
        <v/>
      </c>
      <c r="Z79" s="13" t="str">
        <f>IF(P79="","",IF(N79="","",VLOOKUP(N79,Bewertungsoptionen!$A$68:$B$71,2,FALSE)))</f>
        <v/>
      </c>
      <c r="AA79" s="14">
        <f t="shared" si="6"/>
        <v>0</v>
      </c>
    </row>
    <row r="80" spans="1:27" thickTop="1" thickBot="1" x14ac:dyDescent="0.3">
      <c r="A80" s="4">
        <f t="shared" si="7"/>
        <v>77</v>
      </c>
      <c r="B80" s="38"/>
      <c r="C80" s="38"/>
      <c r="D80" s="39" t="s">
        <v>8</v>
      </c>
      <c r="E80" s="38"/>
      <c r="F80" s="38"/>
      <c r="G80" s="39" t="s">
        <v>8</v>
      </c>
      <c r="H80" s="38"/>
      <c r="I80" s="38"/>
      <c r="J80" s="38"/>
      <c r="K80" s="39" t="s">
        <v>8</v>
      </c>
      <c r="L80" s="38"/>
      <c r="M80" s="38"/>
      <c r="N80" s="38"/>
      <c r="O80" s="39" t="s">
        <v>8</v>
      </c>
      <c r="P80" s="13" t="str">
        <f>IF(B80="","",VLOOKUP(B80,Bewertungsoptionen!$A$4:$B$7,2,FALSE))</f>
        <v/>
      </c>
      <c r="Q80" s="13" t="str">
        <f>IF(P80="","",IF(E80="","",VLOOKUP(E80,Bewertungsoptionen!$A$13:$B$22,2,FALSE)))</f>
        <v/>
      </c>
      <c r="R80" s="13" t="str">
        <f>IF(P80="","",IF(F80="","",VLOOKUP(F80,Bewertungsoptionen!$A$26:$B$30,2,FALSE)))</f>
        <v/>
      </c>
      <c r="S80" s="14">
        <f t="shared" si="4"/>
        <v>0</v>
      </c>
      <c r="T80" s="13" t="str">
        <f>IF(P80="","",IF(H80="","",VLOOKUP(H80,Bewertungsoptionen!$A$36:$B$38,2,FALSE)))</f>
        <v/>
      </c>
      <c r="U80" s="13" t="str">
        <f>IF(P80="","",IF(I80="","",VLOOKUP(I80,Bewertungsoptionen!$A$42:$B$44,2,FALSE)))</f>
        <v/>
      </c>
      <c r="V80" s="13" t="str">
        <f>IF(P80="","",IF(J80="","",VLOOKUP(J80,Bewertungsoptionen!$A$48:$B$50,2,FALSE)))</f>
        <v/>
      </c>
      <c r="W80" s="14">
        <f t="shared" si="5"/>
        <v>0</v>
      </c>
      <c r="X80" s="13" t="str">
        <f>IF(P80="","",IF(L80="","",VLOOKUP(L80,Bewertungsoptionen!$A$56:$B$57,2,FALSE)))</f>
        <v/>
      </c>
      <c r="Y80" s="13" t="str">
        <f>IF(P80="","",IF(M80="","",VLOOKUP(M80,Bewertungsoptionen!$A$61:$B$64,2,FALSE)))</f>
        <v/>
      </c>
      <c r="Z80" s="13" t="str">
        <f>IF(P80="","",IF(N80="","",VLOOKUP(N80,Bewertungsoptionen!$A$68:$B$71,2,FALSE)))</f>
        <v/>
      </c>
      <c r="AA80" s="14">
        <f t="shared" si="6"/>
        <v>0</v>
      </c>
    </row>
    <row r="81" spans="1:27" thickTop="1" thickBot="1" x14ac:dyDescent="0.3">
      <c r="A81" s="4">
        <f t="shared" si="7"/>
        <v>78</v>
      </c>
      <c r="B81" s="38"/>
      <c r="C81" s="38"/>
      <c r="D81" s="39" t="s">
        <v>8</v>
      </c>
      <c r="E81" s="38"/>
      <c r="F81" s="38"/>
      <c r="G81" s="39" t="s">
        <v>8</v>
      </c>
      <c r="H81" s="38"/>
      <c r="I81" s="38"/>
      <c r="J81" s="38"/>
      <c r="K81" s="39" t="s">
        <v>8</v>
      </c>
      <c r="L81" s="38"/>
      <c r="M81" s="38"/>
      <c r="N81" s="38"/>
      <c r="O81" s="39" t="s">
        <v>8</v>
      </c>
      <c r="P81" s="13" t="str">
        <f>IF(B81="","",VLOOKUP(B81,Bewertungsoptionen!$A$4:$B$7,2,FALSE))</f>
        <v/>
      </c>
      <c r="Q81" s="13" t="str">
        <f>IF(P81="","",IF(E81="","",VLOOKUP(E81,Bewertungsoptionen!$A$13:$B$22,2,FALSE)))</f>
        <v/>
      </c>
      <c r="R81" s="13" t="str">
        <f>IF(P81="","",IF(F81="","",VLOOKUP(F81,Bewertungsoptionen!$A$26:$B$30,2,FALSE)))</f>
        <v/>
      </c>
      <c r="S81" s="14">
        <f t="shared" si="4"/>
        <v>0</v>
      </c>
      <c r="T81" s="13" t="str">
        <f>IF(P81="","",IF(H81="","",VLOOKUP(H81,Bewertungsoptionen!$A$36:$B$38,2,FALSE)))</f>
        <v/>
      </c>
      <c r="U81" s="13" t="str">
        <f>IF(P81="","",IF(I81="","",VLOOKUP(I81,Bewertungsoptionen!$A$42:$B$44,2,FALSE)))</f>
        <v/>
      </c>
      <c r="V81" s="13" t="str">
        <f>IF(P81="","",IF(J81="","",VLOOKUP(J81,Bewertungsoptionen!$A$48:$B$50,2,FALSE)))</f>
        <v/>
      </c>
      <c r="W81" s="14">
        <f t="shared" si="5"/>
        <v>0</v>
      </c>
      <c r="X81" s="13" t="str">
        <f>IF(P81="","",IF(L81="","",VLOOKUP(L81,Bewertungsoptionen!$A$56:$B$57,2,FALSE)))</f>
        <v/>
      </c>
      <c r="Y81" s="13" t="str">
        <f>IF(P81="","",IF(M81="","",VLOOKUP(M81,Bewertungsoptionen!$A$61:$B$64,2,FALSE)))</f>
        <v/>
      </c>
      <c r="Z81" s="13" t="str">
        <f>IF(P81="","",IF(N81="","",VLOOKUP(N81,Bewertungsoptionen!$A$68:$B$71,2,FALSE)))</f>
        <v/>
      </c>
      <c r="AA81" s="14">
        <f t="shared" si="6"/>
        <v>0</v>
      </c>
    </row>
    <row r="82" spans="1:27" thickTop="1" thickBot="1" x14ac:dyDescent="0.3">
      <c r="A82" s="4">
        <f t="shared" si="7"/>
        <v>79</v>
      </c>
      <c r="B82" s="38"/>
      <c r="C82" s="38"/>
      <c r="D82" s="39" t="s">
        <v>8</v>
      </c>
      <c r="E82" s="38"/>
      <c r="F82" s="38"/>
      <c r="G82" s="39" t="s">
        <v>8</v>
      </c>
      <c r="H82" s="38"/>
      <c r="I82" s="38"/>
      <c r="J82" s="38"/>
      <c r="K82" s="39" t="s">
        <v>8</v>
      </c>
      <c r="L82" s="38"/>
      <c r="M82" s="38"/>
      <c r="N82" s="38"/>
      <c r="O82" s="39" t="s">
        <v>8</v>
      </c>
      <c r="P82" s="13" t="str">
        <f>IF(B82="","",VLOOKUP(B82,Bewertungsoptionen!$A$4:$B$7,2,FALSE))</f>
        <v/>
      </c>
      <c r="Q82" s="13" t="str">
        <f>IF(P82="","",IF(E82="","",VLOOKUP(E82,Bewertungsoptionen!$A$13:$B$22,2,FALSE)))</f>
        <v/>
      </c>
      <c r="R82" s="13" t="str">
        <f>IF(P82="","",IF(F82="","",VLOOKUP(F82,Bewertungsoptionen!$A$26:$B$30,2,FALSE)))</f>
        <v/>
      </c>
      <c r="S82" s="14">
        <f t="shared" si="4"/>
        <v>0</v>
      </c>
      <c r="T82" s="13" t="str">
        <f>IF(P82="","",IF(H82="","",VLOOKUP(H82,Bewertungsoptionen!$A$36:$B$38,2,FALSE)))</f>
        <v/>
      </c>
      <c r="U82" s="13" t="str">
        <f>IF(P82="","",IF(I82="","",VLOOKUP(I82,Bewertungsoptionen!$A$42:$B$44,2,FALSE)))</f>
        <v/>
      </c>
      <c r="V82" s="13" t="str">
        <f>IF(P82="","",IF(J82="","",VLOOKUP(J82,Bewertungsoptionen!$A$48:$B$50,2,FALSE)))</f>
        <v/>
      </c>
      <c r="W82" s="14">
        <f t="shared" si="5"/>
        <v>0</v>
      </c>
      <c r="X82" s="13" t="str">
        <f>IF(P82="","",IF(L82="","",VLOOKUP(L82,Bewertungsoptionen!$A$56:$B$57,2,FALSE)))</f>
        <v/>
      </c>
      <c r="Y82" s="13" t="str">
        <f>IF(P82="","",IF(M82="","",VLOOKUP(M82,Bewertungsoptionen!$A$61:$B$64,2,FALSE)))</f>
        <v/>
      </c>
      <c r="Z82" s="13" t="str">
        <f>IF(P82="","",IF(N82="","",VLOOKUP(N82,Bewertungsoptionen!$A$68:$B$71,2,FALSE)))</f>
        <v/>
      </c>
      <c r="AA82" s="14">
        <f t="shared" si="6"/>
        <v>0</v>
      </c>
    </row>
    <row r="83" spans="1:27" thickTop="1" thickBot="1" x14ac:dyDescent="0.3">
      <c r="A83" s="4">
        <f t="shared" si="7"/>
        <v>80</v>
      </c>
      <c r="B83" s="38"/>
      <c r="C83" s="38"/>
      <c r="D83" s="39" t="s">
        <v>8</v>
      </c>
      <c r="E83" s="38"/>
      <c r="F83" s="38"/>
      <c r="G83" s="39" t="s">
        <v>8</v>
      </c>
      <c r="H83" s="38"/>
      <c r="I83" s="38"/>
      <c r="J83" s="38"/>
      <c r="K83" s="39" t="s">
        <v>8</v>
      </c>
      <c r="L83" s="38"/>
      <c r="M83" s="38"/>
      <c r="N83" s="38"/>
      <c r="O83" s="39" t="s">
        <v>8</v>
      </c>
      <c r="P83" s="13" t="str">
        <f>IF(B83="","",VLOOKUP(B83,Bewertungsoptionen!$A$4:$B$7,2,FALSE))</f>
        <v/>
      </c>
      <c r="Q83" s="13" t="str">
        <f>IF(P83="","",IF(E83="","",VLOOKUP(E83,Bewertungsoptionen!$A$13:$B$22,2,FALSE)))</f>
        <v/>
      </c>
      <c r="R83" s="13" t="str">
        <f>IF(P83="","",IF(F83="","",VLOOKUP(F83,Bewertungsoptionen!$A$26:$B$30,2,FALSE)))</f>
        <v/>
      </c>
      <c r="S83" s="14">
        <f t="shared" si="4"/>
        <v>0</v>
      </c>
      <c r="T83" s="13" t="str">
        <f>IF(P83="","",IF(H83="","",VLOOKUP(H83,Bewertungsoptionen!$A$36:$B$38,2,FALSE)))</f>
        <v/>
      </c>
      <c r="U83" s="13" t="str">
        <f>IF(P83="","",IF(I83="","",VLOOKUP(I83,Bewertungsoptionen!$A$42:$B$44,2,FALSE)))</f>
        <v/>
      </c>
      <c r="V83" s="13" t="str">
        <f>IF(P83="","",IF(J83="","",VLOOKUP(J83,Bewertungsoptionen!$A$48:$B$50,2,FALSE)))</f>
        <v/>
      </c>
      <c r="W83" s="14">
        <f t="shared" si="5"/>
        <v>0</v>
      </c>
      <c r="X83" s="13" t="str">
        <f>IF(P83="","",IF(L83="","",VLOOKUP(L83,Bewertungsoptionen!$A$56:$B$57,2,FALSE)))</f>
        <v/>
      </c>
      <c r="Y83" s="13" t="str">
        <f>IF(P83="","",IF(M83="","",VLOOKUP(M83,Bewertungsoptionen!$A$61:$B$64,2,FALSE)))</f>
        <v/>
      </c>
      <c r="Z83" s="13" t="str">
        <f>IF(P83="","",IF(N83="","",VLOOKUP(N83,Bewertungsoptionen!$A$68:$B$71,2,FALSE)))</f>
        <v/>
      </c>
      <c r="AA83" s="14">
        <f t="shared" si="6"/>
        <v>0</v>
      </c>
    </row>
    <row r="84" spans="1:27" thickTop="1" thickBot="1" x14ac:dyDescent="0.3">
      <c r="A84" s="4">
        <f t="shared" si="7"/>
        <v>81</v>
      </c>
      <c r="B84" s="38"/>
      <c r="C84" s="38"/>
      <c r="D84" s="39" t="s">
        <v>8</v>
      </c>
      <c r="E84" s="38"/>
      <c r="F84" s="38"/>
      <c r="G84" s="39" t="s">
        <v>8</v>
      </c>
      <c r="H84" s="38"/>
      <c r="I84" s="38"/>
      <c r="J84" s="38"/>
      <c r="K84" s="39" t="s">
        <v>8</v>
      </c>
      <c r="L84" s="38"/>
      <c r="M84" s="38"/>
      <c r="N84" s="38"/>
      <c r="O84" s="39" t="s">
        <v>8</v>
      </c>
      <c r="P84" s="13" t="str">
        <f>IF(B84="","",VLOOKUP(B84,Bewertungsoptionen!$A$4:$B$7,2,FALSE))</f>
        <v/>
      </c>
      <c r="Q84" s="13" t="str">
        <f>IF(P84="","",IF(E84="","",VLOOKUP(E84,Bewertungsoptionen!$A$13:$B$22,2,FALSE)))</f>
        <v/>
      </c>
      <c r="R84" s="13" t="str">
        <f>IF(P84="","",IF(F84="","",VLOOKUP(F84,Bewertungsoptionen!$A$26:$B$30,2,FALSE)))</f>
        <v/>
      </c>
      <c r="S84" s="14">
        <f t="shared" si="4"/>
        <v>0</v>
      </c>
      <c r="T84" s="13" t="str">
        <f>IF(P84="","",IF(H84="","",VLOOKUP(H84,Bewertungsoptionen!$A$36:$B$38,2,FALSE)))</f>
        <v/>
      </c>
      <c r="U84" s="13" t="str">
        <f>IF(P84="","",IF(I84="","",VLOOKUP(I84,Bewertungsoptionen!$A$42:$B$44,2,FALSE)))</f>
        <v/>
      </c>
      <c r="V84" s="13" t="str">
        <f>IF(P84="","",IF(J84="","",VLOOKUP(J84,Bewertungsoptionen!$A$48:$B$50,2,FALSE)))</f>
        <v/>
      </c>
      <c r="W84" s="14">
        <f t="shared" si="5"/>
        <v>0</v>
      </c>
      <c r="X84" s="13" t="str">
        <f>IF(P84="","",IF(L84="","",VLOOKUP(L84,Bewertungsoptionen!$A$56:$B$57,2,FALSE)))</f>
        <v/>
      </c>
      <c r="Y84" s="13" t="str">
        <f>IF(P84="","",IF(M84="","",VLOOKUP(M84,Bewertungsoptionen!$A$61:$B$64,2,FALSE)))</f>
        <v/>
      </c>
      <c r="Z84" s="13" t="str">
        <f>IF(P84="","",IF(N84="","",VLOOKUP(N84,Bewertungsoptionen!$A$68:$B$71,2,FALSE)))</f>
        <v/>
      </c>
      <c r="AA84" s="14">
        <f t="shared" si="6"/>
        <v>0</v>
      </c>
    </row>
    <row r="85" spans="1:27" thickTop="1" thickBot="1" x14ac:dyDescent="0.3">
      <c r="A85" s="4">
        <f t="shared" si="7"/>
        <v>82</v>
      </c>
      <c r="B85" s="38"/>
      <c r="C85" s="38"/>
      <c r="D85" s="39" t="s">
        <v>8</v>
      </c>
      <c r="E85" s="38"/>
      <c r="F85" s="38"/>
      <c r="G85" s="39" t="s">
        <v>8</v>
      </c>
      <c r="H85" s="38"/>
      <c r="I85" s="38"/>
      <c r="J85" s="38"/>
      <c r="K85" s="39" t="s">
        <v>8</v>
      </c>
      <c r="L85" s="38"/>
      <c r="M85" s="38"/>
      <c r="N85" s="38"/>
      <c r="O85" s="39" t="s">
        <v>8</v>
      </c>
      <c r="P85" s="13" t="str">
        <f>IF(B85="","",VLOOKUP(B85,Bewertungsoptionen!$A$4:$B$7,2,FALSE))</f>
        <v/>
      </c>
      <c r="Q85" s="13" t="str">
        <f>IF(P85="","",IF(E85="","",VLOOKUP(E85,Bewertungsoptionen!$A$13:$B$22,2,FALSE)))</f>
        <v/>
      </c>
      <c r="R85" s="13" t="str">
        <f>IF(P85="","",IF(F85="","",VLOOKUP(F85,Bewertungsoptionen!$A$26:$B$30,2,FALSE)))</f>
        <v/>
      </c>
      <c r="S85" s="14">
        <f t="shared" si="4"/>
        <v>0</v>
      </c>
      <c r="T85" s="13" t="str">
        <f>IF(P85="","",IF(H85="","",VLOOKUP(H85,Bewertungsoptionen!$A$36:$B$38,2,FALSE)))</f>
        <v/>
      </c>
      <c r="U85" s="13" t="str">
        <f>IF(P85="","",IF(I85="","",VLOOKUP(I85,Bewertungsoptionen!$A$42:$B$44,2,FALSE)))</f>
        <v/>
      </c>
      <c r="V85" s="13" t="str">
        <f>IF(P85="","",IF(J85="","",VLOOKUP(J85,Bewertungsoptionen!$A$48:$B$50,2,FALSE)))</f>
        <v/>
      </c>
      <c r="W85" s="14">
        <f t="shared" si="5"/>
        <v>0</v>
      </c>
      <c r="X85" s="13" t="str">
        <f>IF(P85="","",IF(L85="","",VLOOKUP(L85,Bewertungsoptionen!$A$56:$B$57,2,FALSE)))</f>
        <v/>
      </c>
      <c r="Y85" s="13" t="str">
        <f>IF(P85="","",IF(M85="","",VLOOKUP(M85,Bewertungsoptionen!$A$61:$B$64,2,FALSE)))</f>
        <v/>
      </c>
      <c r="Z85" s="13" t="str">
        <f>IF(P85="","",IF(N85="","",VLOOKUP(N85,Bewertungsoptionen!$A$68:$B$71,2,FALSE)))</f>
        <v/>
      </c>
      <c r="AA85" s="14">
        <f t="shared" si="6"/>
        <v>0</v>
      </c>
    </row>
    <row r="86" spans="1:27" thickTop="1" thickBot="1" x14ac:dyDescent="0.3">
      <c r="A86" s="4">
        <f t="shared" si="7"/>
        <v>83</v>
      </c>
      <c r="B86" s="38"/>
      <c r="C86" s="38"/>
      <c r="D86" s="39" t="s">
        <v>8</v>
      </c>
      <c r="E86" s="38"/>
      <c r="F86" s="38"/>
      <c r="G86" s="39" t="s">
        <v>8</v>
      </c>
      <c r="H86" s="38"/>
      <c r="I86" s="38"/>
      <c r="J86" s="38"/>
      <c r="K86" s="39" t="s">
        <v>8</v>
      </c>
      <c r="L86" s="38"/>
      <c r="M86" s="38"/>
      <c r="N86" s="38"/>
      <c r="O86" s="39" t="s">
        <v>8</v>
      </c>
      <c r="P86" s="13" t="str">
        <f>IF(B86="","",VLOOKUP(B86,Bewertungsoptionen!$A$4:$B$7,2,FALSE))</f>
        <v/>
      </c>
      <c r="Q86" s="13" t="str">
        <f>IF(P86="","",IF(E86="","",VLOOKUP(E86,Bewertungsoptionen!$A$13:$B$22,2,FALSE)))</f>
        <v/>
      </c>
      <c r="R86" s="13" t="str">
        <f>IF(P86="","",IF(F86="","",VLOOKUP(F86,Bewertungsoptionen!$A$26:$B$30,2,FALSE)))</f>
        <v/>
      </c>
      <c r="S86" s="14">
        <f t="shared" si="4"/>
        <v>0</v>
      </c>
      <c r="T86" s="13" t="str">
        <f>IF(P86="","",IF(H86="","",VLOOKUP(H86,Bewertungsoptionen!$A$36:$B$38,2,FALSE)))</f>
        <v/>
      </c>
      <c r="U86" s="13" t="str">
        <f>IF(P86="","",IF(I86="","",VLOOKUP(I86,Bewertungsoptionen!$A$42:$B$44,2,FALSE)))</f>
        <v/>
      </c>
      <c r="V86" s="13" t="str">
        <f>IF(P86="","",IF(J86="","",VLOOKUP(J86,Bewertungsoptionen!$A$48:$B$50,2,FALSE)))</f>
        <v/>
      </c>
      <c r="W86" s="14">
        <f t="shared" si="5"/>
        <v>0</v>
      </c>
      <c r="X86" s="13" t="str">
        <f>IF(P86="","",IF(L86="","",VLOOKUP(L86,Bewertungsoptionen!$A$56:$B$57,2,FALSE)))</f>
        <v/>
      </c>
      <c r="Y86" s="13" t="str">
        <f>IF(P86="","",IF(M86="","",VLOOKUP(M86,Bewertungsoptionen!$A$61:$B$64,2,FALSE)))</f>
        <v/>
      </c>
      <c r="Z86" s="13" t="str">
        <f>IF(P86="","",IF(N86="","",VLOOKUP(N86,Bewertungsoptionen!$A$68:$B$71,2,FALSE)))</f>
        <v/>
      </c>
      <c r="AA86" s="14">
        <f t="shared" si="6"/>
        <v>0</v>
      </c>
    </row>
    <row r="87" spans="1:27" thickTop="1" thickBot="1" x14ac:dyDescent="0.3">
      <c r="A87" s="4">
        <f t="shared" si="7"/>
        <v>84</v>
      </c>
      <c r="B87" s="38"/>
      <c r="C87" s="38"/>
      <c r="D87" s="39" t="s">
        <v>8</v>
      </c>
      <c r="E87" s="38"/>
      <c r="F87" s="38"/>
      <c r="G87" s="39" t="s">
        <v>8</v>
      </c>
      <c r="H87" s="38"/>
      <c r="I87" s="38"/>
      <c r="J87" s="38"/>
      <c r="K87" s="39" t="s">
        <v>8</v>
      </c>
      <c r="L87" s="38"/>
      <c r="M87" s="38"/>
      <c r="N87" s="38"/>
      <c r="O87" s="39" t="s">
        <v>8</v>
      </c>
      <c r="P87" s="13" t="str">
        <f>IF(B87="","",VLOOKUP(B87,Bewertungsoptionen!$A$4:$B$7,2,FALSE))</f>
        <v/>
      </c>
      <c r="Q87" s="13" t="str">
        <f>IF(P87="","",IF(E87="","",VLOOKUP(E87,Bewertungsoptionen!$A$13:$B$22,2,FALSE)))</f>
        <v/>
      </c>
      <c r="R87" s="13" t="str">
        <f>IF(P87="","",IF(F87="","",VLOOKUP(F87,Bewertungsoptionen!$A$26:$B$30,2,FALSE)))</f>
        <v/>
      </c>
      <c r="S87" s="14">
        <f t="shared" si="4"/>
        <v>0</v>
      </c>
      <c r="T87" s="13" t="str">
        <f>IF(P87="","",IF(H87="","",VLOOKUP(H87,Bewertungsoptionen!$A$36:$B$38,2,FALSE)))</f>
        <v/>
      </c>
      <c r="U87" s="13" t="str">
        <f>IF(P87="","",IF(I87="","",VLOOKUP(I87,Bewertungsoptionen!$A$42:$B$44,2,FALSE)))</f>
        <v/>
      </c>
      <c r="V87" s="13" t="str">
        <f>IF(P87="","",IF(J87="","",VLOOKUP(J87,Bewertungsoptionen!$A$48:$B$50,2,FALSE)))</f>
        <v/>
      </c>
      <c r="W87" s="14">
        <f t="shared" si="5"/>
        <v>0</v>
      </c>
      <c r="X87" s="13" t="str">
        <f>IF(P87="","",IF(L87="","",VLOOKUP(L87,Bewertungsoptionen!$A$56:$B$57,2,FALSE)))</f>
        <v/>
      </c>
      <c r="Y87" s="13" t="str">
        <f>IF(P87="","",IF(M87="","",VLOOKUP(M87,Bewertungsoptionen!$A$61:$B$64,2,FALSE)))</f>
        <v/>
      </c>
      <c r="Z87" s="13" t="str">
        <f>IF(P87="","",IF(N87="","",VLOOKUP(N87,Bewertungsoptionen!$A$68:$B$71,2,FALSE)))</f>
        <v/>
      </c>
      <c r="AA87" s="14">
        <f t="shared" si="6"/>
        <v>0</v>
      </c>
    </row>
    <row r="88" spans="1:27" thickTop="1" thickBot="1" x14ac:dyDescent="0.3">
      <c r="A88" s="4">
        <f t="shared" si="7"/>
        <v>85</v>
      </c>
      <c r="B88" s="38"/>
      <c r="C88" s="38"/>
      <c r="D88" s="39" t="s">
        <v>8</v>
      </c>
      <c r="E88" s="38"/>
      <c r="F88" s="38"/>
      <c r="G88" s="39" t="s">
        <v>8</v>
      </c>
      <c r="H88" s="38"/>
      <c r="I88" s="38"/>
      <c r="J88" s="38"/>
      <c r="K88" s="39" t="s">
        <v>8</v>
      </c>
      <c r="L88" s="38"/>
      <c r="M88" s="38"/>
      <c r="N88" s="38"/>
      <c r="O88" s="39" t="s">
        <v>8</v>
      </c>
      <c r="P88" s="13" t="str">
        <f>IF(B88="","",VLOOKUP(B88,Bewertungsoptionen!$A$4:$B$7,2,FALSE))</f>
        <v/>
      </c>
      <c r="Q88" s="13" t="str">
        <f>IF(P88="","",IF(E88="","",VLOOKUP(E88,Bewertungsoptionen!$A$13:$B$22,2,FALSE)))</f>
        <v/>
      </c>
      <c r="R88" s="13" t="str">
        <f>IF(P88="","",IF(F88="","",VLOOKUP(F88,Bewertungsoptionen!$A$26:$B$30,2,FALSE)))</f>
        <v/>
      </c>
      <c r="S88" s="14">
        <f t="shared" si="4"/>
        <v>0</v>
      </c>
      <c r="T88" s="13" t="str">
        <f>IF(P88="","",IF(H88="","",VLOOKUP(H88,Bewertungsoptionen!$A$36:$B$38,2,FALSE)))</f>
        <v/>
      </c>
      <c r="U88" s="13" t="str">
        <f>IF(P88="","",IF(I88="","",VLOOKUP(I88,Bewertungsoptionen!$A$42:$B$44,2,FALSE)))</f>
        <v/>
      </c>
      <c r="V88" s="13" t="str">
        <f>IF(P88="","",IF(J88="","",VLOOKUP(J88,Bewertungsoptionen!$A$48:$B$50,2,FALSE)))</f>
        <v/>
      </c>
      <c r="W88" s="14">
        <f t="shared" si="5"/>
        <v>0</v>
      </c>
      <c r="X88" s="13" t="str">
        <f>IF(P88="","",IF(L88="","",VLOOKUP(L88,Bewertungsoptionen!$A$56:$B$57,2,FALSE)))</f>
        <v/>
      </c>
      <c r="Y88" s="13" t="str">
        <f>IF(P88="","",IF(M88="","",VLOOKUP(M88,Bewertungsoptionen!$A$61:$B$64,2,FALSE)))</f>
        <v/>
      </c>
      <c r="Z88" s="13" t="str">
        <f>IF(P88="","",IF(N88="","",VLOOKUP(N88,Bewertungsoptionen!$A$68:$B$71,2,FALSE)))</f>
        <v/>
      </c>
      <c r="AA88" s="14">
        <f t="shared" si="6"/>
        <v>0</v>
      </c>
    </row>
    <row r="89" spans="1:27" thickTop="1" thickBot="1" x14ac:dyDescent="0.3">
      <c r="A89" s="4">
        <f t="shared" si="7"/>
        <v>86</v>
      </c>
      <c r="B89" s="38"/>
      <c r="C89" s="38"/>
      <c r="D89" s="39" t="s">
        <v>8</v>
      </c>
      <c r="E89" s="38"/>
      <c r="F89" s="38"/>
      <c r="G89" s="39" t="s">
        <v>8</v>
      </c>
      <c r="H89" s="38"/>
      <c r="I89" s="38"/>
      <c r="J89" s="38"/>
      <c r="K89" s="39" t="s">
        <v>8</v>
      </c>
      <c r="L89" s="38"/>
      <c r="M89" s="38"/>
      <c r="N89" s="38"/>
      <c r="O89" s="39" t="s">
        <v>8</v>
      </c>
      <c r="P89" s="13" t="str">
        <f>IF(B89="","",VLOOKUP(B89,Bewertungsoptionen!$A$4:$B$7,2,FALSE))</f>
        <v/>
      </c>
      <c r="Q89" s="13" t="str">
        <f>IF(P89="","",IF(E89="","",VLOOKUP(E89,Bewertungsoptionen!$A$13:$B$22,2,FALSE)))</f>
        <v/>
      </c>
      <c r="R89" s="13" t="str">
        <f>IF(P89="","",IF(F89="","",VLOOKUP(F89,Bewertungsoptionen!$A$26:$B$30,2,FALSE)))</f>
        <v/>
      </c>
      <c r="S89" s="14">
        <f t="shared" si="4"/>
        <v>0</v>
      </c>
      <c r="T89" s="13" t="str">
        <f>IF(P89="","",IF(H89="","",VLOOKUP(H89,Bewertungsoptionen!$A$36:$B$38,2,FALSE)))</f>
        <v/>
      </c>
      <c r="U89" s="13" t="str">
        <f>IF(P89="","",IF(I89="","",VLOOKUP(I89,Bewertungsoptionen!$A$42:$B$44,2,FALSE)))</f>
        <v/>
      </c>
      <c r="V89" s="13" t="str">
        <f>IF(P89="","",IF(J89="","",VLOOKUP(J89,Bewertungsoptionen!$A$48:$B$50,2,FALSE)))</f>
        <v/>
      </c>
      <c r="W89" s="14">
        <f t="shared" si="5"/>
        <v>0</v>
      </c>
      <c r="X89" s="13" t="str">
        <f>IF(P89="","",IF(L89="","",VLOOKUP(L89,Bewertungsoptionen!$A$56:$B$57,2,FALSE)))</f>
        <v/>
      </c>
      <c r="Y89" s="13" t="str">
        <f>IF(P89="","",IF(M89="","",VLOOKUP(M89,Bewertungsoptionen!$A$61:$B$64,2,FALSE)))</f>
        <v/>
      </c>
      <c r="Z89" s="13" t="str">
        <f>IF(P89="","",IF(N89="","",VLOOKUP(N89,Bewertungsoptionen!$A$68:$B$71,2,FALSE)))</f>
        <v/>
      </c>
      <c r="AA89" s="14">
        <f t="shared" si="6"/>
        <v>0</v>
      </c>
    </row>
    <row r="90" spans="1:27" thickTop="1" thickBot="1" x14ac:dyDescent="0.3">
      <c r="A90" s="4">
        <f t="shared" si="7"/>
        <v>87</v>
      </c>
      <c r="B90" s="38"/>
      <c r="C90" s="38"/>
      <c r="D90" s="39" t="s">
        <v>8</v>
      </c>
      <c r="E90" s="38"/>
      <c r="F90" s="38"/>
      <c r="G90" s="39" t="s">
        <v>8</v>
      </c>
      <c r="H90" s="38"/>
      <c r="I90" s="38"/>
      <c r="J90" s="38"/>
      <c r="K90" s="39" t="s">
        <v>8</v>
      </c>
      <c r="L90" s="38"/>
      <c r="M90" s="38"/>
      <c r="N90" s="38"/>
      <c r="O90" s="39" t="s">
        <v>8</v>
      </c>
      <c r="P90" s="13" t="str">
        <f>IF(B90="","",VLOOKUP(B90,Bewertungsoptionen!$A$4:$B$7,2,FALSE))</f>
        <v/>
      </c>
      <c r="Q90" s="13" t="str">
        <f>IF(P90="","",IF(E90="","",VLOOKUP(E90,Bewertungsoptionen!$A$13:$B$22,2,FALSE)))</f>
        <v/>
      </c>
      <c r="R90" s="13" t="str">
        <f>IF(P90="","",IF(F90="","",VLOOKUP(F90,Bewertungsoptionen!$A$26:$B$30,2,FALSE)))</f>
        <v/>
      </c>
      <c r="S90" s="14">
        <f t="shared" si="4"/>
        <v>0</v>
      </c>
      <c r="T90" s="13" t="str">
        <f>IF(P90="","",IF(H90="","",VLOOKUP(H90,Bewertungsoptionen!$A$36:$B$38,2,FALSE)))</f>
        <v/>
      </c>
      <c r="U90" s="13" t="str">
        <f>IF(P90="","",IF(I90="","",VLOOKUP(I90,Bewertungsoptionen!$A$42:$B$44,2,FALSE)))</f>
        <v/>
      </c>
      <c r="V90" s="13" t="str">
        <f>IF(P90="","",IF(J90="","",VLOOKUP(J90,Bewertungsoptionen!$A$48:$B$50,2,FALSE)))</f>
        <v/>
      </c>
      <c r="W90" s="14">
        <f t="shared" si="5"/>
        <v>0</v>
      </c>
      <c r="X90" s="13" t="str">
        <f>IF(P90="","",IF(L90="","",VLOOKUP(L90,Bewertungsoptionen!$A$56:$B$57,2,FALSE)))</f>
        <v/>
      </c>
      <c r="Y90" s="13" t="str">
        <f>IF(P90="","",IF(M90="","",VLOOKUP(M90,Bewertungsoptionen!$A$61:$B$64,2,FALSE)))</f>
        <v/>
      </c>
      <c r="Z90" s="13" t="str">
        <f>IF(P90="","",IF(N90="","",VLOOKUP(N90,Bewertungsoptionen!$A$68:$B$71,2,FALSE)))</f>
        <v/>
      </c>
      <c r="AA90" s="14">
        <f t="shared" si="6"/>
        <v>0</v>
      </c>
    </row>
    <row r="91" spans="1:27" thickTop="1" thickBot="1" x14ac:dyDescent="0.3">
      <c r="A91" s="4">
        <f t="shared" si="7"/>
        <v>88</v>
      </c>
      <c r="B91" s="38"/>
      <c r="C91" s="38"/>
      <c r="D91" s="39" t="s">
        <v>8</v>
      </c>
      <c r="E91" s="38"/>
      <c r="F91" s="38"/>
      <c r="G91" s="39" t="s">
        <v>8</v>
      </c>
      <c r="H91" s="38"/>
      <c r="I91" s="38"/>
      <c r="J91" s="38"/>
      <c r="K91" s="39" t="s">
        <v>8</v>
      </c>
      <c r="L91" s="38"/>
      <c r="M91" s="38"/>
      <c r="N91" s="38"/>
      <c r="O91" s="39" t="s">
        <v>8</v>
      </c>
      <c r="P91" s="13" t="str">
        <f>IF(B91="","",VLOOKUP(B91,Bewertungsoptionen!$A$4:$B$7,2,FALSE))</f>
        <v/>
      </c>
      <c r="Q91" s="13" t="str">
        <f>IF(P91="","",IF(E91="","",VLOOKUP(E91,Bewertungsoptionen!$A$13:$B$22,2,FALSE)))</f>
        <v/>
      </c>
      <c r="R91" s="13" t="str">
        <f>IF(P91="","",IF(F91="","",VLOOKUP(F91,Bewertungsoptionen!$A$26:$B$30,2,FALSE)))</f>
        <v/>
      </c>
      <c r="S91" s="14">
        <f t="shared" si="4"/>
        <v>0</v>
      </c>
      <c r="T91" s="13" t="str">
        <f>IF(P91="","",IF(H91="","",VLOOKUP(H91,Bewertungsoptionen!$A$36:$B$38,2,FALSE)))</f>
        <v/>
      </c>
      <c r="U91" s="13" t="str">
        <f>IF(P91="","",IF(I91="","",VLOOKUP(I91,Bewertungsoptionen!$A$42:$B$44,2,FALSE)))</f>
        <v/>
      </c>
      <c r="V91" s="13" t="str">
        <f>IF(P91="","",IF(J91="","",VLOOKUP(J91,Bewertungsoptionen!$A$48:$B$50,2,FALSE)))</f>
        <v/>
      </c>
      <c r="W91" s="14">
        <f t="shared" si="5"/>
        <v>0</v>
      </c>
      <c r="X91" s="13" t="str">
        <f>IF(P91="","",IF(L91="","",VLOOKUP(L91,Bewertungsoptionen!$A$56:$B$57,2,FALSE)))</f>
        <v/>
      </c>
      <c r="Y91" s="13" t="str">
        <f>IF(P91="","",IF(M91="","",VLOOKUP(M91,Bewertungsoptionen!$A$61:$B$64,2,FALSE)))</f>
        <v/>
      </c>
      <c r="Z91" s="13" t="str">
        <f>IF(P91="","",IF(N91="","",VLOOKUP(N91,Bewertungsoptionen!$A$68:$B$71,2,FALSE)))</f>
        <v/>
      </c>
      <c r="AA91" s="14">
        <f t="shared" si="6"/>
        <v>0</v>
      </c>
    </row>
    <row r="92" spans="1:27" thickTop="1" thickBot="1" x14ac:dyDescent="0.3">
      <c r="A92" s="4">
        <f t="shared" si="7"/>
        <v>89</v>
      </c>
      <c r="B92" s="38"/>
      <c r="C92" s="38"/>
      <c r="D92" s="39" t="s">
        <v>8</v>
      </c>
      <c r="E92" s="38"/>
      <c r="F92" s="38"/>
      <c r="G92" s="39" t="s">
        <v>8</v>
      </c>
      <c r="H92" s="38"/>
      <c r="I92" s="38"/>
      <c r="J92" s="38"/>
      <c r="K92" s="39" t="s">
        <v>8</v>
      </c>
      <c r="L92" s="38"/>
      <c r="M92" s="38"/>
      <c r="N92" s="38"/>
      <c r="O92" s="39" t="s">
        <v>8</v>
      </c>
      <c r="P92" s="13" t="str">
        <f>IF(B92="","",VLOOKUP(B92,Bewertungsoptionen!$A$4:$B$7,2,FALSE))</f>
        <v/>
      </c>
      <c r="Q92" s="13" t="str">
        <f>IF(P92="","",IF(E92="","",VLOOKUP(E92,Bewertungsoptionen!$A$13:$B$22,2,FALSE)))</f>
        <v/>
      </c>
      <c r="R92" s="13" t="str">
        <f>IF(P92="","",IF(F92="","",VLOOKUP(F92,Bewertungsoptionen!$A$26:$B$30,2,FALSE)))</f>
        <v/>
      </c>
      <c r="S92" s="14">
        <f t="shared" si="4"/>
        <v>0</v>
      </c>
      <c r="T92" s="13" t="str">
        <f>IF(P92="","",IF(H92="","",VLOOKUP(H92,Bewertungsoptionen!$A$36:$B$38,2,FALSE)))</f>
        <v/>
      </c>
      <c r="U92" s="13" t="str">
        <f>IF(P92="","",IF(I92="","",VLOOKUP(I92,Bewertungsoptionen!$A$42:$B$44,2,FALSE)))</f>
        <v/>
      </c>
      <c r="V92" s="13" t="str">
        <f>IF(P92="","",IF(J92="","",VLOOKUP(J92,Bewertungsoptionen!$A$48:$B$50,2,FALSE)))</f>
        <v/>
      </c>
      <c r="W92" s="14">
        <f t="shared" si="5"/>
        <v>0</v>
      </c>
      <c r="X92" s="13" t="str">
        <f>IF(P92="","",IF(L92="","",VLOOKUP(L92,Bewertungsoptionen!$A$56:$B$57,2,FALSE)))</f>
        <v/>
      </c>
      <c r="Y92" s="13" t="str">
        <f>IF(P92="","",IF(M92="","",VLOOKUP(M92,Bewertungsoptionen!$A$61:$B$64,2,FALSE)))</f>
        <v/>
      </c>
      <c r="Z92" s="13" t="str">
        <f>IF(P92="","",IF(N92="","",VLOOKUP(N92,Bewertungsoptionen!$A$68:$B$71,2,FALSE)))</f>
        <v/>
      </c>
      <c r="AA92" s="14">
        <f t="shared" si="6"/>
        <v>0</v>
      </c>
    </row>
    <row r="93" spans="1:27" thickTop="1" thickBot="1" x14ac:dyDescent="0.3">
      <c r="A93" s="4">
        <f t="shared" si="7"/>
        <v>90</v>
      </c>
      <c r="B93" s="38"/>
      <c r="C93" s="38"/>
      <c r="D93" s="39" t="s">
        <v>8</v>
      </c>
      <c r="E93" s="38"/>
      <c r="F93" s="38"/>
      <c r="G93" s="39" t="s">
        <v>8</v>
      </c>
      <c r="H93" s="38"/>
      <c r="I93" s="38"/>
      <c r="J93" s="38"/>
      <c r="K93" s="39" t="s">
        <v>8</v>
      </c>
      <c r="L93" s="38"/>
      <c r="M93" s="38"/>
      <c r="N93" s="38"/>
      <c r="O93" s="39" t="s">
        <v>8</v>
      </c>
      <c r="P93" s="13" t="str">
        <f>IF(B93="","",VLOOKUP(B93,Bewertungsoptionen!$A$4:$B$7,2,FALSE))</f>
        <v/>
      </c>
      <c r="Q93" s="13" t="str">
        <f>IF(P93="","",IF(E93="","",VLOOKUP(E93,Bewertungsoptionen!$A$13:$B$22,2,FALSE)))</f>
        <v/>
      </c>
      <c r="R93" s="13" t="str">
        <f>IF(P93="","",IF(F93="","",VLOOKUP(F93,Bewertungsoptionen!$A$26:$B$30,2,FALSE)))</f>
        <v/>
      </c>
      <c r="S93" s="14">
        <f t="shared" si="4"/>
        <v>0</v>
      </c>
      <c r="T93" s="13" t="str">
        <f>IF(P93="","",IF(H93="","",VLOOKUP(H93,Bewertungsoptionen!$A$36:$B$38,2,FALSE)))</f>
        <v/>
      </c>
      <c r="U93" s="13" t="str">
        <f>IF(P93="","",IF(I93="","",VLOOKUP(I93,Bewertungsoptionen!$A$42:$B$44,2,FALSE)))</f>
        <v/>
      </c>
      <c r="V93" s="13" t="str">
        <f>IF(P93="","",IF(J93="","",VLOOKUP(J93,Bewertungsoptionen!$A$48:$B$50,2,FALSE)))</f>
        <v/>
      </c>
      <c r="W93" s="14">
        <f t="shared" si="5"/>
        <v>0</v>
      </c>
      <c r="X93" s="13" t="str">
        <f>IF(P93="","",IF(L93="","",VLOOKUP(L93,Bewertungsoptionen!$A$56:$B$57,2,FALSE)))</f>
        <v/>
      </c>
      <c r="Y93" s="13" t="str">
        <f>IF(P93="","",IF(M93="","",VLOOKUP(M93,Bewertungsoptionen!$A$61:$B$64,2,FALSE)))</f>
        <v/>
      </c>
      <c r="Z93" s="13" t="str">
        <f>IF(P93="","",IF(N93="","",VLOOKUP(N93,Bewertungsoptionen!$A$68:$B$71,2,FALSE)))</f>
        <v/>
      </c>
      <c r="AA93" s="14">
        <f t="shared" si="6"/>
        <v>0</v>
      </c>
    </row>
    <row r="94" spans="1:27" thickTop="1" thickBot="1" x14ac:dyDescent="0.3">
      <c r="A94" s="4">
        <f t="shared" si="7"/>
        <v>91</v>
      </c>
      <c r="B94" s="38"/>
      <c r="C94" s="38"/>
      <c r="D94" s="39" t="s">
        <v>8</v>
      </c>
      <c r="E94" s="38"/>
      <c r="F94" s="38"/>
      <c r="G94" s="39" t="s">
        <v>8</v>
      </c>
      <c r="H94" s="38"/>
      <c r="I94" s="38"/>
      <c r="J94" s="38"/>
      <c r="K94" s="39" t="s">
        <v>8</v>
      </c>
      <c r="L94" s="38"/>
      <c r="M94" s="38"/>
      <c r="N94" s="38"/>
      <c r="O94" s="39" t="s">
        <v>8</v>
      </c>
      <c r="P94" s="13" t="str">
        <f>IF(B94="","",VLOOKUP(B94,Bewertungsoptionen!$A$4:$B$7,2,FALSE))</f>
        <v/>
      </c>
      <c r="Q94" s="13" t="str">
        <f>IF(P94="","",IF(E94="","",VLOOKUP(E94,Bewertungsoptionen!$A$13:$B$22,2,FALSE)))</f>
        <v/>
      </c>
      <c r="R94" s="13" t="str">
        <f>IF(P94="","",IF(F94="","",VLOOKUP(F94,Bewertungsoptionen!$A$26:$B$30,2,FALSE)))</f>
        <v/>
      </c>
      <c r="S94" s="14">
        <f t="shared" si="4"/>
        <v>0</v>
      </c>
      <c r="T94" s="13" t="str">
        <f>IF(P94="","",IF(H94="","",VLOOKUP(H94,Bewertungsoptionen!$A$36:$B$38,2,FALSE)))</f>
        <v/>
      </c>
      <c r="U94" s="13" t="str">
        <f>IF(P94="","",IF(I94="","",VLOOKUP(I94,Bewertungsoptionen!$A$42:$B$44,2,FALSE)))</f>
        <v/>
      </c>
      <c r="V94" s="13" t="str">
        <f>IF(P94="","",IF(J94="","",VLOOKUP(J94,Bewertungsoptionen!$A$48:$B$50,2,FALSE)))</f>
        <v/>
      </c>
      <c r="W94" s="14">
        <f t="shared" si="5"/>
        <v>0</v>
      </c>
      <c r="X94" s="13" t="str">
        <f>IF(P94="","",IF(L94="","",VLOOKUP(L94,Bewertungsoptionen!$A$56:$B$57,2,FALSE)))</f>
        <v/>
      </c>
      <c r="Y94" s="13" t="str">
        <f>IF(P94="","",IF(M94="","",VLOOKUP(M94,Bewertungsoptionen!$A$61:$B$64,2,FALSE)))</f>
        <v/>
      </c>
      <c r="Z94" s="13" t="str">
        <f>IF(P94="","",IF(N94="","",VLOOKUP(N94,Bewertungsoptionen!$A$68:$B$71,2,FALSE)))</f>
        <v/>
      </c>
      <c r="AA94" s="14">
        <f t="shared" si="6"/>
        <v>0</v>
      </c>
    </row>
    <row r="95" spans="1:27" thickTop="1" thickBot="1" x14ac:dyDescent="0.3">
      <c r="A95" s="4">
        <f t="shared" si="7"/>
        <v>92</v>
      </c>
      <c r="B95" s="38"/>
      <c r="C95" s="38"/>
      <c r="D95" s="39" t="s">
        <v>8</v>
      </c>
      <c r="E95" s="38"/>
      <c r="F95" s="38"/>
      <c r="G95" s="39" t="s">
        <v>8</v>
      </c>
      <c r="H95" s="38"/>
      <c r="I95" s="38"/>
      <c r="J95" s="38"/>
      <c r="K95" s="39" t="s">
        <v>8</v>
      </c>
      <c r="L95" s="38"/>
      <c r="M95" s="38"/>
      <c r="N95" s="38"/>
      <c r="O95" s="39" t="s">
        <v>8</v>
      </c>
      <c r="P95" s="13" t="str">
        <f>IF(B95="","",VLOOKUP(B95,Bewertungsoptionen!$A$4:$B$7,2,FALSE))</f>
        <v/>
      </c>
      <c r="Q95" s="13" t="str">
        <f>IF(P95="","",IF(E95="","",VLOOKUP(E95,Bewertungsoptionen!$A$13:$B$22,2,FALSE)))</f>
        <v/>
      </c>
      <c r="R95" s="13" t="str">
        <f>IF(P95="","",IF(F95="","",VLOOKUP(F95,Bewertungsoptionen!$A$26:$B$30,2,FALSE)))</f>
        <v/>
      </c>
      <c r="S95" s="14">
        <f t="shared" si="4"/>
        <v>0</v>
      </c>
      <c r="T95" s="13" t="str">
        <f>IF(P95="","",IF(H95="","",VLOOKUP(H95,Bewertungsoptionen!$A$36:$B$38,2,FALSE)))</f>
        <v/>
      </c>
      <c r="U95" s="13" t="str">
        <f>IF(P95="","",IF(I95="","",VLOOKUP(I95,Bewertungsoptionen!$A$42:$B$44,2,FALSE)))</f>
        <v/>
      </c>
      <c r="V95" s="13" t="str">
        <f>IF(P95="","",IF(J95="","",VLOOKUP(J95,Bewertungsoptionen!$A$48:$B$50,2,FALSE)))</f>
        <v/>
      </c>
      <c r="W95" s="14">
        <f t="shared" si="5"/>
        <v>0</v>
      </c>
      <c r="X95" s="13" t="str">
        <f>IF(P95="","",IF(L95="","",VLOOKUP(L95,Bewertungsoptionen!$A$56:$B$57,2,FALSE)))</f>
        <v/>
      </c>
      <c r="Y95" s="13" t="str">
        <f>IF(P95="","",IF(M95="","",VLOOKUP(M95,Bewertungsoptionen!$A$61:$B$64,2,FALSE)))</f>
        <v/>
      </c>
      <c r="Z95" s="13" t="str">
        <f>IF(P95="","",IF(N95="","",VLOOKUP(N95,Bewertungsoptionen!$A$68:$B$71,2,FALSE)))</f>
        <v/>
      </c>
      <c r="AA95" s="14">
        <f t="shared" si="6"/>
        <v>0</v>
      </c>
    </row>
    <row r="96" spans="1:27" thickTop="1" thickBot="1" x14ac:dyDescent="0.3">
      <c r="A96" s="4">
        <f t="shared" si="7"/>
        <v>93</v>
      </c>
      <c r="B96" s="38"/>
      <c r="C96" s="38"/>
      <c r="D96" s="39" t="s">
        <v>8</v>
      </c>
      <c r="E96" s="38"/>
      <c r="F96" s="38"/>
      <c r="G96" s="39" t="s">
        <v>8</v>
      </c>
      <c r="H96" s="38"/>
      <c r="I96" s="38"/>
      <c r="J96" s="38"/>
      <c r="K96" s="39" t="s">
        <v>8</v>
      </c>
      <c r="L96" s="38"/>
      <c r="M96" s="38"/>
      <c r="N96" s="38"/>
      <c r="O96" s="39" t="s">
        <v>8</v>
      </c>
      <c r="P96" s="13" t="str">
        <f>IF(B96="","",VLOOKUP(B96,Bewertungsoptionen!$A$4:$B$7,2,FALSE))</f>
        <v/>
      </c>
      <c r="Q96" s="13" t="str">
        <f>IF(P96="","",IF(E96="","",VLOOKUP(E96,Bewertungsoptionen!$A$13:$B$22,2,FALSE)))</f>
        <v/>
      </c>
      <c r="R96" s="13" t="str">
        <f>IF(P96="","",IF(F96="","",VLOOKUP(F96,Bewertungsoptionen!$A$26:$B$30,2,FALSE)))</f>
        <v/>
      </c>
      <c r="S96" s="14">
        <f t="shared" si="4"/>
        <v>0</v>
      </c>
      <c r="T96" s="13" t="str">
        <f>IF(P96="","",IF(H96="","",VLOOKUP(H96,Bewertungsoptionen!$A$36:$B$38,2,FALSE)))</f>
        <v/>
      </c>
      <c r="U96" s="13" t="str">
        <f>IF(P96="","",IF(I96="","",VLOOKUP(I96,Bewertungsoptionen!$A$42:$B$44,2,FALSE)))</f>
        <v/>
      </c>
      <c r="V96" s="13" t="str">
        <f>IF(P96="","",IF(J96="","",VLOOKUP(J96,Bewertungsoptionen!$A$48:$B$50,2,FALSE)))</f>
        <v/>
      </c>
      <c r="W96" s="14">
        <f t="shared" si="5"/>
        <v>0</v>
      </c>
      <c r="X96" s="13" t="str">
        <f>IF(P96="","",IF(L96="","",VLOOKUP(L96,Bewertungsoptionen!$A$56:$B$57,2,FALSE)))</f>
        <v/>
      </c>
      <c r="Y96" s="13" t="str">
        <f>IF(P96="","",IF(M96="","",VLOOKUP(M96,Bewertungsoptionen!$A$61:$B$64,2,FALSE)))</f>
        <v/>
      </c>
      <c r="Z96" s="13" t="str">
        <f>IF(P96="","",IF(N96="","",VLOOKUP(N96,Bewertungsoptionen!$A$68:$B$71,2,FALSE)))</f>
        <v/>
      </c>
      <c r="AA96" s="14">
        <f t="shared" si="6"/>
        <v>0</v>
      </c>
    </row>
    <row r="97" spans="1:27" thickTop="1" thickBot="1" x14ac:dyDescent="0.3">
      <c r="A97" s="4">
        <f t="shared" si="7"/>
        <v>94</v>
      </c>
      <c r="B97" s="38"/>
      <c r="C97" s="38"/>
      <c r="D97" s="39" t="s">
        <v>8</v>
      </c>
      <c r="E97" s="38"/>
      <c r="F97" s="38"/>
      <c r="G97" s="39" t="s">
        <v>8</v>
      </c>
      <c r="H97" s="38"/>
      <c r="I97" s="38"/>
      <c r="J97" s="38"/>
      <c r="K97" s="39" t="s">
        <v>8</v>
      </c>
      <c r="L97" s="38"/>
      <c r="M97" s="38"/>
      <c r="N97" s="38"/>
      <c r="O97" s="39" t="s">
        <v>8</v>
      </c>
      <c r="P97" s="13" t="str">
        <f>IF(B97="","",VLOOKUP(B97,Bewertungsoptionen!$A$4:$B$7,2,FALSE))</f>
        <v/>
      </c>
      <c r="Q97" s="13" t="str">
        <f>IF(P97="","",IF(E97="","",VLOOKUP(E97,Bewertungsoptionen!$A$13:$B$22,2,FALSE)))</f>
        <v/>
      </c>
      <c r="R97" s="13" t="str">
        <f>IF(P97="","",IF(F97="","",VLOOKUP(F97,Bewertungsoptionen!$A$26:$B$30,2,FALSE)))</f>
        <v/>
      </c>
      <c r="S97" s="14">
        <f t="shared" si="4"/>
        <v>0</v>
      </c>
      <c r="T97" s="13" t="str">
        <f>IF(P97="","",IF(H97="","",VLOOKUP(H97,Bewertungsoptionen!$A$36:$B$38,2,FALSE)))</f>
        <v/>
      </c>
      <c r="U97" s="13" t="str">
        <f>IF(P97="","",IF(I97="","",VLOOKUP(I97,Bewertungsoptionen!$A$42:$B$44,2,FALSE)))</f>
        <v/>
      </c>
      <c r="V97" s="13" t="str">
        <f>IF(P97="","",IF(J97="","",VLOOKUP(J97,Bewertungsoptionen!$A$48:$B$50,2,FALSE)))</f>
        <v/>
      </c>
      <c r="W97" s="14">
        <f t="shared" si="5"/>
        <v>0</v>
      </c>
      <c r="X97" s="13" t="str">
        <f>IF(P97="","",IF(L97="","",VLOOKUP(L97,Bewertungsoptionen!$A$56:$B$57,2,FALSE)))</f>
        <v/>
      </c>
      <c r="Y97" s="13" t="str">
        <f>IF(P97="","",IF(M97="","",VLOOKUP(M97,Bewertungsoptionen!$A$61:$B$64,2,FALSE)))</f>
        <v/>
      </c>
      <c r="Z97" s="13" t="str">
        <f>IF(P97="","",IF(N97="","",VLOOKUP(N97,Bewertungsoptionen!$A$68:$B$71,2,FALSE)))</f>
        <v/>
      </c>
      <c r="AA97" s="14">
        <f t="shared" si="6"/>
        <v>0</v>
      </c>
    </row>
    <row r="98" spans="1:27" thickTop="1" thickBot="1" x14ac:dyDescent="0.3">
      <c r="A98" s="4">
        <f t="shared" si="7"/>
        <v>95</v>
      </c>
      <c r="B98" s="38"/>
      <c r="C98" s="38"/>
      <c r="D98" s="39" t="s">
        <v>8</v>
      </c>
      <c r="E98" s="38"/>
      <c r="F98" s="38"/>
      <c r="G98" s="39" t="s">
        <v>8</v>
      </c>
      <c r="H98" s="38"/>
      <c r="I98" s="38"/>
      <c r="J98" s="38"/>
      <c r="K98" s="39" t="s">
        <v>8</v>
      </c>
      <c r="L98" s="38"/>
      <c r="M98" s="38"/>
      <c r="N98" s="38"/>
      <c r="O98" s="39" t="s">
        <v>8</v>
      </c>
      <c r="P98" s="13" t="str">
        <f>IF(B98="","",VLOOKUP(B98,Bewertungsoptionen!$A$4:$B$7,2,FALSE))</f>
        <v/>
      </c>
      <c r="Q98" s="13" t="str">
        <f>IF(P98="","",IF(E98="","",VLOOKUP(E98,Bewertungsoptionen!$A$13:$B$22,2,FALSE)))</f>
        <v/>
      </c>
      <c r="R98" s="13" t="str">
        <f>IF(P98="","",IF(F98="","",VLOOKUP(F98,Bewertungsoptionen!$A$26:$B$30,2,FALSE)))</f>
        <v/>
      </c>
      <c r="S98" s="14">
        <f t="shared" si="4"/>
        <v>0</v>
      </c>
      <c r="T98" s="13" t="str">
        <f>IF(P98="","",IF(H98="","",VLOOKUP(H98,Bewertungsoptionen!$A$36:$B$38,2,FALSE)))</f>
        <v/>
      </c>
      <c r="U98" s="13" t="str">
        <f>IF(P98="","",IF(I98="","",VLOOKUP(I98,Bewertungsoptionen!$A$42:$B$44,2,FALSE)))</f>
        <v/>
      </c>
      <c r="V98" s="13" t="str">
        <f>IF(P98="","",IF(J98="","",VLOOKUP(J98,Bewertungsoptionen!$A$48:$B$50,2,FALSE)))</f>
        <v/>
      </c>
      <c r="W98" s="14">
        <f t="shared" si="5"/>
        <v>0</v>
      </c>
      <c r="X98" s="13" t="str">
        <f>IF(P98="","",IF(L98="","",VLOOKUP(L98,Bewertungsoptionen!$A$56:$B$57,2,FALSE)))</f>
        <v/>
      </c>
      <c r="Y98" s="13" t="str">
        <f>IF(P98="","",IF(M98="","",VLOOKUP(M98,Bewertungsoptionen!$A$61:$B$64,2,FALSE)))</f>
        <v/>
      </c>
      <c r="Z98" s="13" t="str">
        <f>IF(P98="","",IF(N98="","",VLOOKUP(N98,Bewertungsoptionen!$A$68:$B$71,2,FALSE)))</f>
        <v/>
      </c>
      <c r="AA98" s="14">
        <f t="shared" si="6"/>
        <v>0</v>
      </c>
    </row>
    <row r="99" spans="1:27" thickTop="1" thickBot="1" x14ac:dyDescent="0.3">
      <c r="A99" s="4">
        <f t="shared" si="7"/>
        <v>96</v>
      </c>
      <c r="B99" s="38"/>
      <c r="C99" s="38"/>
      <c r="D99" s="39" t="s">
        <v>8</v>
      </c>
      <c r="E99" s="38"/>
      <c r="F99" s="38"/>
      <c r="G99" s="39" t="s">
        <v>8</v>
      </c>
      <c r="H99" s="38"/>
      <c r="I99" s="38"/>
      <c r="J99" s="38"/>
      <c r="K99" s="39" t="s">
        <v>8</v>
      </c>
      <c r="L99" s="38"/>
      <c r="M99" s="38"/>
      <c r="N99" s="38"/>
      <c r="O99" s="39" t="s">
        <v>8</v>
      </c>
      <c r="P99" s="13" t="str">
        <f>IF(B99="","",VLOOKUP(B99,Bewertungsoptionen!$A$4:$B$7,2,FALSE))</f>
        <v/>
      </c>
      <c r="Q99" s="13" t="str">
        <f>IF(P99="","",IF(E99="","",VLOOKUP(E99,Bewertungsoptionen!$A$13:$B$22,2,FALSE)))</f>
        <v/>
      </c>
      <c r="R99" s="13" t="str">
        <f>IF(P99="","",IF(F99="","",VLOOKUP(F99,Bewertungsoptionen!$A$26:$B$30,2,FALSE)))</f>
        <v/>
      </c>
      <c r="S99" s="14">
        <f t="shared" si="4"/>
        <v>0</v>
      </c>
      <c r="T99" s="13" t="str">
        <f>IF(P99="","",IF(H99="","",VLOOKUP(H99,Bewertungsoptionen!$A$36:$B$38,2,FALSE)))</f>
        <v/>
      </c>
      <c r="U99" s="13" t="str">
        <f>IF(P99="","",IF(I99="","",VLOOKUP(I99,Bewertungsoptionen!$A$42:$B$44,2,FALSE)))</f>
        <v/>
      </c>
      <c r="V99" s="13" t="str">
        <f>IF(P99="","",IF(J99="","",VLOOKUP(J99,Bewertungsoptionen!$A$48:$B$50,2,FALSE)))</f>
        <v/>
      </c>
      <c r="W99" s="14">
        <f t="shared" si="5"/>
        <v>0</v>
      </c>
      <c r="X99" s="13" t="str">
        <f>IF(P99="","",IF(L99="","",VLOOKUP(L99,Bewertungsoptionen!$A$56:$B$57,2,FALSE)))</f>
        <v/>
      </c>
      <c r="Y99" s="13" t="str">
        <f>IF(P99="","",IF(M99="","",VLOOKUP(M99,Bewertungsoptionen!$A$61:$B$64,2,FALSE)))</f>
        <v/>
      </c>
      <c r="Z99" s="13" t="str">
        <f>IF(P99="","",IF(N99="","",VLOOKUP(N99,Bewertungsoptionen!$A$68:$B$71,2,FALSE)))</f>
        <v/>
      </c>
      <c r="AA99" s="14">
        <f t="shared" si="6"/>
        <v>0</v>
      </c>
    </row>
    <row r="100" spans="1:27" thickTop="1" thickBot="1" x14ac:dyDescent="0.3">
      <c r="A100" s="4">
        <f t="shared" si="7"/>
        <v>97</v>
      </c>
      <c r="B100" s="38"/>
      <c r="C100" s="38"/>
      <c r="D100" s="39" t="s">
        <v>8</v>
      </c>
      <c r="E100" s="38"/>
      <c r="F100" s="38"/>
      <c r="G100" s="39" t="s">
        <v>8</v>
      </c>
      <c r="H100" s="38"/>
      <c r="I100" s="38"/>
      <c r="J100" s="38"/>
      <c r="K100" s="39" t="s">
        <v>8</v>
      </c>
      <c r="L100" s="38"/>
      <c r="M100" s="38"/>
      <c r="N100" s="38"/>
      <c r="O100" s="39" t="s">
        <v>8</v>
      </c>
      <c r="P100" s="13" t="str">
        <f>IF(B100="","",VLOOKUP(B100,Bewertungsoptionen!$A$4:$B$7,2,FALSE))</f>
        <v/>
      </c>
      <c r="Q100" s="13" t="str">
        <f>IF(P100="","",IF(E100="","",VLOOKUP(E100,Bewertungsoptionen!$A$13:$B$22,2,FALSE)))</f>
        <v/>
      </c>
      <c r="R100" s="13" t="str">
        <f>IF(P100="","",IF(F100="","",VLOOKUP(F100,Bewertungsoptionen!$A$26:$B$30,2,FALSE)))</f>
        <v/>
      </c>
      <c r="S100" s="14">
        <f t="shared" si="4"/>
        <v>0</v>
      </c>
      <c r="T100" s="13" t="str">
        <f>IF(P100="","",IF(H100="","",VLOOKUP(H100,Bewertungsoptionen!$A$36:$B$38,2,FALSE)))</f>
        <v/>
      </c>
      <c r="U100" s="13" t="str">
        <f>IF(P100="","",IF(I100="","",VLOOKUP(I100,Bewertungsoptionen!$A$42:$B$44,2,FALSE)))</f>
        <v/>
      </c>
      <c r="V100" s="13" t="str">
        <f>IF(P100="","",IF(J100="","",VLOOKUP(J100,Bewertungsoptionen!$A$48:$B$50,2,FALSE)))</f>
        <v/>
      </c>
      <c r="W100" s="14">
        <f t="shared" si="5"/>
        <v>0</v>
      </c>
      <c r="X100" s="13" t="str">
        <f>IF(P100="","",IF(L100="","",VLOOKUP(L100,Bewertungsoptionen!$A$56:$B$57,2,FALSE)))</f>
        <v/>
      </c>
      <c r="Y100" s="13" t="str">
        <f>IF(P100="","",IF(M100="","",VLOOKUP(M100,Bewertungsoptionen!$A$61:$B$64,2,FALSE)))</f>
        <v/>
      </c>
      <c r="Z100" s="13" t="str">
        <f>IF(P100="","",IF(N100="","",VLOOKUP(N100,Bewertungsoptionen!$A$68:$B$71,2,FALSE)))</f>
        <v/>
      </c>
      <c r="AA100" s="14">
        <f t="shared" si="6"/>
        <v>0</v>
      </c>
    </row>
    <row r="101" spans="1:27" thickTop="1" thickBot="1" x14ac:dyDescent="0.3">
      <c r="A101" s="4">
        <f t="shared" si="7"/>
        <v>98</v>
      </c>
      <c r="B101" s="38"/>
      <c r="C101" s="38"/>
      <c r="D101" s="39" t="s">
        <v>8</v>
      </c>
      <c r="E101" s="38"/>
      <c r="F101" s="38"/>
      <c r="G101" s="39" t="s">
        <v>8</v>
      </c>
      <c r="H101" s="38"/>
      <c r="I101" s="38"/>
      <c r="J101" s="38"/>
      <c r="K101" s="39" t="s">
        <v>8</v>
      </c>
      <c r="L101" s="38"/>
      <c r="M101" s="38"/>
      <c r="N101" s="38"/>
      <c r="O101" s="39" t="s">
        <v>8</v>
      </c>
      <c r="P101" s="13" t="str">
        <f>IF(B101="","",VLOOKUP(B101,Bewertungsoptionen!$A$4:$B$7,2,FALSE))</f>
        <v/>
      </c>
      <c r="Q101" s="13" t="str">
        <f>IF(P101="","",IF(E101="","",VLOOKUP(E101,Bewertungsoptionen!$A$13:$B$22,2,FALSE)))</f>
        <v/>
      </c>
      <c r="R101" s="13" t="str">
        <f>IF(P101="","",IF(F101="","",VLOOKUP(F101,Bewertungsoptionen!$A$26:$B$30,2,FALSE)))</f>
        <v/>
      </c>
      <c r="S101" s="14">
        <f t="shared" si="4"/>
        <v>0</v>
      </c>
      <c r="T101" s="13" t="str">
        <f>IF(P101="","",IF(H101="","",VLOOKUP(H101,Bewertungsoptionen!$A$36:$B$38,2,FALSE)))</f>
        <v/>
      </c>
      <c r="U101" s="13" t="str">
        <f>IF(P101="","",IF(I101="","",VLOOKUP(I101,Bewertungsoptionen!$A$42:$B$44,2,FALSE)))</f>
        <v/>
      </c>
      <c r="V101" s="13" t="str">
        <f>IF(P101="","",IF(J101="","",VLOOKUP(J101,Bewertungsoptionen!$A$48:$B$50,2,FALSE)))</f>
        <v/>
      </c>
      <c r="W101" s="14">
        <f t="shared" si="5"/>
        <v>0</v>
      </c>
      <c r="X101" s="13" t="str">
        <f>IF(P101="","",IF(L101="","",VLOOKUP(L101,Bewertungsoptionen!$A$56:$B$57,2,FALSE)))</f>
        <v/>
      </c>
      <c r="Y101" s="13" t="str">
        <f>IF(P101="","",IF(M101="","",VLOOKUP(M101,Bewertungsoptionen!$A$61:$B$64,2,FALSE)))</f>
        <v/>
      </c>
      <c r="Z101" s="13" t="str">
        <f>IF(P101="","",IF(N101="","",VLOOKUP(N101,Bewertungsoptionen!$A$68:$B$71,2,FALSE)))</f>
        <v/>
      </c>
      <c r="AA101" s="14">
        <f t="shared" si="6"/>
        <v>0</v>
      </c>
    </row>
    <row r="102" spans="1:27" thickTop="1" thickBot="1" x14ac:dyDescent="0.3">
      <c r="A102" s="4">
        <f>A101+1</f>
        <v>99</v>
      </c>
      <c r="B102" s="38"/>
      <c r="C102" s="38"/>
      <c r="D102" s="39" t="s">
        <v>8</v>
      </c>
      <c r="E102" s="38"/>
      <c r="F102" s="38"/>
      <c r="G102" s="39" t="s">
        <v>8</v>
      </c>
      <c r="H102" s="38"/>
      <c r="I102" s="38"/>
      <c r="J102" s="38"/>
      <c r="K102" s="39" t="s">
        <v>8</v>
      </c>
      <c r="L102" s="38"/>
      <c r="M102" s="38"/>
      <c r="N102" s="38"/>
      <c r="O102" s="39" t="s">
        <v>8</v>
      </c>
      <c r="P102" s="13" t="str">
        <f>IF(B102="","",VLOOKUP(B102,Bewertungsoptionen!$A$4:$B$7,2,FALSE))</f>
        <v/>
      </c>
      <c r="Q102" s="13" t="str">
        <f>IF(P102="","",IF(E102="","",VLOOKUP(E102,Bewertungsoptionen!$A$13:$B$22,2,FALSE)))</f>
        <v/>
      </c>
      <c r="R102" s="13" t="str">
        <f>IF(P102="","",IF(F102="","",VLOOKUP(F102,Bewertungsoptionen!$A$26:$B$30,2,FALSE)))</f>
        <v/>
      </c>
      <c r="S102" s="14">
        <f t="shared" si="4"/>
        <v>0</v>
      </c>
      <c r="T102" s="13" t="str">
        <f>IF(P102="","",IF(H102="","",VLOOKUP(H102,Bewertungsoptionen!$A$36:$B$38,2,FALSE)))</f>
        <v/>
      </c>
      <c r="U102" s="13" t="str">
        <f>IF(P102="","",IF(I102="","",VLOOKUP(I102,Bewertungsoptionen!$A$42:$B$44,2,FALSE)))</f>
        <v/>
      </c>
      <c r="V102" s="13" t="str">
        <f>IF(P102="","",IF(J102="","",VLOOKUP(J102,Bewertungsoptionen!$A$48:$B$50,2,FALSE)))</f>
        <v/>
      </c>
      <c r="W102" s="14">
        <f t="shared" si="5"/>
        <v>0</v>
      </c>
      <c r="X102" s="13" t="str">
        <f>IF(P102="","",IF(L102="","",VLOOKUP(L102,Bewertungsoptionen!$A$56:$B$57,2,FALSE)))</f>
        <v/>
      </c>
      <c r="Y102" s="13" t="str">
        <f>IF(P102="","",IF(M102="","",VLOOKUP(M102,Bewertungsoptionen!$A$61:$B$64,2,FALSE)))</f>
        <v/>
      </c>
      <c r="Z102" s="13" t="str">
        <f>IF(P102="","",IF(N102="","",VLOOKUP(N102,Bewertungsoptionen!$A$68:$B$71,2,FALSE)))</f>
        <v/>
      </c>
      <c r="AA102" s="14">
        <f t="shared" si="6"/>
        <v>0</v>
      </c>
    </row>
    <row r="103" spans="1:27" thickTop="1" thickBot="1" x14ac:dyDescent="0.3">
      <c r="A103" s="4">
        <f t="shared" ref="A103:A166" si="8">A102+1</f>
        <v>100</v>
      </c>
      <c r="B103" s="38"/>
      <c r="C103" s="38"/>
      <c r="D103" s="39" t="s">
        <v>8</v>
      </c>
      <c r="E103" s="38"/>
      <c r="F103" s="38"/>
      <c r="G103" s="39" t="s">
        <v>8</v>
      </c>
      <c r="H103" s="38"/>
      <c r="I103" s="38"/>
      <c r="J103" s="38"/>
      <c r="K103" s="39" t="s">
        <v>8</v>
      </c>
      <c r="L103" s="38"/>
      <c r="M103" s="38"/>
      <c r="N103" s="38"/>
      <c r="O103" s="39" t="s">
        <v>8</v>
      </c>
      <c r="P103" s="13" t="str">
        <f>IF(B103="","",VLOOKUP(B103,Bewertungsoptionen!$A$4:$B$7,2,FALSE))</f>
        <v/>
      </c>
      <c r="Q103" s="13" t="str">
        <f>IF(P103="","",IF(E103="","",VLOOKUP(E103,Bewertungsoptionen!$A$13:$B$22,2,FALSE)))</f>
        <v/>
      </c>
      <c r="R103" s="13" t="str">
        <f>IF(P103="","",IF(F103="","",VLOOKUP(F103,Bewertungsoptionen!$A$26:$B$30,2,FALSE)))</f>
        <v/>
      </c>
      <c r="S103" s="14">
        <f t="shared" si="4"/>
        <v>0</v>
      </c>
      <c r="T103" s="13" t="str">
        <f>IF(P103="","",IF(H103="","",VLOOKUP(H103,Bewertungsoptionen!$A$36:$B$38,2,FALSE)))</f>
        <v/>
      </c>
      <c r="U103" s="13" t="str">
        <f>IF(P103="","",IF(I103="","",VLOOKUP(I103,Bewertungsoptionen!$A$42:$B$44,2,FALSE)))</f>
        <v/>
      </c>
      <c r="V103" s="13" t="str">
        <f>IF(P103="","",IF(J103="","",VLOOKUP(J103,Bewertungsoptionen!$A$48:$B$50,2,FALSE)))</f>
        <v/>
      </c>
      <c r="W103" s="14">
        <f t="shared" si="5"/>
        <v>0</v>
      </c>
      <c r="X103" s="13" t="str">
        <f>IF(P103="","",IF(L103="","",VLOOKUP(L103,Bewertungsoptionen!$A$56:$B$57,2,FALSE)))</f>
        <v/>
      </c>
      <c r="Y103" s="13" t="str">
        <f>IF(P103="","",IF(M103="","",VLOOKUP(M103,Bewertungsoptionen!$A$61:$B$64,2,FALSE)))</f>
        <v/>
      </c>
      <c r="Z103" s="13" t="str">
        <f>IF(P103="","",IF(N103="","",VLOOKUP(N103,Bewertungsoptionen!$A$68:$B$71,2,FALSE)))</f>
        <v/>
      </c>
      <c r="AA103" s="14">
        <f t="shared" si="6"/>
        <v>0</v>
      </c>
    </row>
    <row r="104" spans="1:27" thickTop="1" thickBot="1" x14ac:dyDescent="0.3">
      <c r="A104" s="4">
        <f t="shared" si="8"/>
        <v>101</v>
      </c>
      <c r="B104" s="38"/>
      <c r="C104" s="38"/>
      <c r="D104" s="39" t="s">
        <v>8</v>
      </c>
      <c r="E104" s="38"/>
      <c r="F104" s="38"/>
      <c r="G104" s="39" t="s">
        <v>8</v>
      </c>
      <c r="H104" s="38"/>
      <c r="I104" s="38"/>
      <c r="J104" s="38"/>
      <c r="K104" s="39" t="s">
        <v>8</v>
      </c>
      <c r="L104" s="38"/>
      <c r="M104" s="38"/>
      <c r="N104" s="38"/>
      <c r="O104" s="39" t="s">
        <v>8</v>
      </c>
      <c r="P104" s="13" t="str">
        <f>IF(B104="","",VLOOKUP(B104,Bewertungsoptionen!$A$4:$B$7,2,FALSE))</f>
        <v/>
      </c>
      <c r="Q104" s="13" t="str">
        <f>IF(P104="","",IF(E104="","",VLOOKUP(E104,Bewertungsoptionen!$A$13:$B$22,2,FALSE)))</f>
        <v/>
      </c>
      <c r="R104" s="13" t="str">
        <f>IF(P104="","",IF(F104="","",VLOOKUP(F104,Bewertungsoptionen!$A$26:$B$30,2,FALSE)))</f>
        <v/>
      </c>
      <c r="S104" s="14">
        <f t="shared" si="4"/>
        <v>0</v>
      </c>
      <c r="T104" s="13" t="str">
        <f>IF(P104="","",IF(H104="","",VLOOKUP(H104,Bewertungsoptionen!$A$36:$B$38,2,FALSE)))</f>
        <v/>
      </c>
      <c r="U104" s="13" t="str">
        <f>IF(P104="","",IF(I104="","",VLOOKUP(I104,Bewertungsoptionen!$A$42:$B$44,2,FALSE)))</f>
        <v/>
      </c>
      <c r="V104" s="13" t="str">
        <f>IF(P104="","",IF(J104="","",VLOOKUP(J104,Bewertungsoptionen!$A$48:$B$50,2,FALSE)))</f>
        <v/>
      </c>
      <c r="W104" s="14">
        <f t="shared" si="5"/>
        <v>0</v>
      </c>
      <c r="X104" s="13" t="str">
        <f>IF(P104="","",IF(L104="","",VLOOKUP(L104,Bewertungsoptionen!$A$56:$B$57,2,FALSE)))</f>
        <v/>
      </c>
      <c r="Y104" s="13" t="str">
        <f>IF(P104="","",IF(M104="","",VLOOKUP(M104,Bewertungsoptionen!$A$61:$B$64,2,FALSE)))</f>
        <v/>
      </c>
      <c r="Z104" s="13" t="str">
        <f>IF(P104="","",IF(N104="","",VLOOKUP(N104,Bewertungsoptionen!$A$68:$B$71,2,FALSE)))</f>
        <v/>
      </c>
      <c r="AA104" s="14">
        <f t="shared" si="6"/>
        <v>0</v>
      </c>
    </row>
    <row r="105" spans="1:27" thickTop="1" thickBot="1" x14ac:dyDescent="0.3">
      <c r="A105" s="4">
        <f t="shared" si="8"/>
        <v>102</v>
      </c>
      <c r="B105" s="38"/>
      <c r="C105" s="38"/>
      <c r="D105" s="39" t="s">
        <v>8</v>
      </c>
      <c r="E105" s="38"/>
      <c r="F105" s="38"/>
      <c r="G105" s="39" t="s">
        <v>8</v>
      </c>
      <c r="H105" s="38"/>
      <c r="I105" s="38"/>
      <c r="J105" s="38"/>
      <c r="K105" s="39" t="s">
        <v>8</v>
      </c>
      <c r="L105" s="38"/>
      <c r="M105" s="38"/>
      <c r="N105" s="38"/>
      <c r="O105" s="39" t="s">
        <v>8</v>
      </c>
      <c r="P105" s="13" t="str">
        <f>IF(B105="","",VLOOKUP(B105,Bewertungsoptionen!$A$4:$B$7,2,FALSE))</f>
        <v/>
      </c>
      <c r="Q105" s="13" t="str">
        <f>IF(P105="","",IF(E105="","",VLOOKUP(E105,Bewertungsoptionen!$A$13:$B$22,2,FALSE)))</f>
        <v/>
      </c>
      <c r="R105" s="13" t="str">
        <f>IF(P105="","",IF(F105="","",VLOOKUP(F105,Bewertungsoptionen!$A$26:$B$30,2,FALSE)))</f>
        <v/>
      </c>
      <c r="S105" s="14">
        <f t="shared" si="4"/>
        <v>0</v>
      </c>
      <c r="T105" s="13" t="str">
        <f>IF(P105="","",IF(H105="","",VLOOKUP(H105,Bewertungsoptionen!$A$36:$B$38,2,FALSE)))</f>
        <v/>
      </c>
      <c r="U105" s="13" t="str">
        <f>IF(P105="","",IF(I105="","",VLOOKUP(I105,Bewertungsoptionen!$A$42:$B$44,2,FALSE)))</f>
        <v/>
      </c>
      <c r="V105" s="13" t="str">
        <f>IF(P105="","",IF(J105="","",VLOOKUP(J105,Bewertungsoptionen!$A$48:$B$50,2,FALSE)))</f>
        <v/>
      </c>
      <c r="W105" s="14">
        <f t="shared" si="5"/>
        <v>0</v>
      </c>
      <c r="X105" s="13" t="str">
        <f>IF(P105="","",IF(L105="","",VLOOKUP(L105,Bewertungsoptionen!$A$56:$B$57,2,FALSE)))</f>
        <v/>
      </c>
      <c r="Y105" s="13" t="str">
        <f>IF(P105="","",IF(M105="","",VLOOKUP(M105,Bewertungsoptionen!$A$61:$B$64,2,FALSE)))</f>
        <v/>
      </c>
      <c r="Z105" s="13" t="str">
        <f>IF(P105="","",IF(N105="","",VLOOKUP(N105,Bewertungsoptionen!$A$68:$B$71,2,FALSE)))</f>
        <v/>
      </c>
      <c r="AA105" s="14">
        <f t="shared" si="6"/>
        <v>0</v>
      </c>
    </row>
    <row r="106" spans="1:27" thickTop="1" thickBot="1" x14ac:dyDescent="0.3">
      <c r="A106" s="4">
        <f t="shared" si="8"/>
        <v>103</v>
      </c>
      <c r="B106" s="38"/>
      <c r="C106" s="38"/>
      <c r="D106" s="39" t="s">
        <v>8</v>
      </c>
      <c r="E106" s="38"/>
      <c r="F106" s="38"/>
      <c r="G106" s="39" t="s">
        <v>8</v>
      </c>
      <c r="H106" s="38"/>
      <c r="I106" s="38"/>
      <c r="J106" s="38"/>
      <c r="K106" s="39" t="s">
        <v>8</v>
      </c>
      <c r="L106" s="38"/>
      <c r="M106" s="38"/>
      <c r="N106" s="38"/>
      <c r="O106" s="39" t="s">
        <v>8</v>
      </c>
      <c r="P106" s="13" t="str">
        <f>IF(B106="","",VLOOKUP(B106,Bewertungsoptionen!$A$4:$B$7,2,FALSE))</f>
        <v/>
      </c>
      <c r="Q106" s="13" t="str">
        <f>IF(P106="","",IF(E106="","",VLOOKUP(E106,Bewertungsoptionen!$A$13:$B$22,2,FALSE)))</f>
        <v/>
      </c>
      <c r="R106" s="13" t="str">
        <f>IF(P106="","",IF(F106="","",VLOOKUP(F106,Bewertungsoptionen!$A$26:$B$30,2,FALSE)))</f>
        <v/>
      </c>
      <c r="S106" s="14">
        <f t="shared" si="4"/>
        <v>0</v>
      </c>
      <c r="T106" s="13" t="str">
        <f>IF(P106="","",IF(H106="","",VLOOKUP(H106,Bewertungsoptionen!$A$36:$B$38,2,FALSE)))</f>
        <v/>
      </c>
      <c r="U106" s="13" t="str">
        <f>IF(P106="","",IF(I106="","",VLOOKUP(I106,Bewertungsoptionen!$A$42:$B$44,2,FALSE)))</f>
        <v/>
      </c>
      <c r="V106" s="13" t="str">
        <f>IF(P106="","",IF(J106="","",VLOOKUP(J106,Bewertungsoptionen!$A$48:$B$50,2,FALSE)))</f>
        <v/>
      </c>
      <c r="W106" s="14">
        <f t="shared" si="5"/>
        <v>0</v>
      </c>
      <c r="X106" s="13" t="str">
        <f>IF(P106="","",IF(L106="","",VLOOKUP(L106,Bewertungsoptionen!$A$56:$B$57,2,FALSE)))</f>
        <v/>
      </c>
      <c r="Y106" s="13" t="str">
        <f>IF(P106="","",IF(M106="","",VLOOKUP(M106,Bewertungsoptionen!$A$61:$B$64,2,FALSE)))</f>
        <v/>
      </c>
      <c r="Z106" s="13" t="str">
        <f>IF(P106="","",IF(N106="","",VLOOKUP(N106,Bewertungsoptionen!$A$68:$B$71,2,FALSE)))</f>
        <v/>
      </c>
      <c r="AA106" s="14">
        <f t="shared" si="6"/>
        <v>0</v>
      </c>
    </row>
    <row r="107" spans="1:27" thickTop="1" thickBot="1" x14ac:dyDescent="0.3">
      <c r="A107" s="4">
        <f t="shared" si="8"/>
        <v>104</v>
      </c>
      <c r="B107" s="38"/>
      <c r="C107" s="38"/>
      <c r="D107" s="39" t="s">
        <v>8</v>
      </c>
      <c r="E107" s="38"/>
      <c r="F107" s="38"/>
      <c r="G107" s="39" t="s">
        <v>8</v>
      </c>
      <c r="H107" s="38"/>
      <c r="I107" s="38"/>
      <c r="J107" s="38"/>
      <c r="K107" s="39" t="s">
        <v>8</v>
      </c>
      <c r="L107" s="38"/>
      <c r="M107" s="38"/>
      <c r="N107" s="38"/>
      <c r="O107" s="39" t="s">
        <v>8</v>
      </c>
      <c r="P107" s="13" t="str">
        <f>IF(B107="","",VLOOKUP(B107,Bewertungsoptionen!$A$4:$B$7,2,FALSE))</f>
        <v/>
      </c>
      <c r="Q107" s="13" t="str">
        <f>IF(P107="","",IF(E107="","",VLOOKUP(E107,Bewertungsoptionen!$A$13:$B$22,2,FALSE)))</f>
        <v/>
      </c>
      <c r="R107" s="13" t="str">
        <f>IF(P107="","",IF(F107="","",VLOOKUP(F107,Bewertungsoptionen!$A$26:$B$30,2,FALSE)))</f>
        <v/>
      </c>
      <c r="S107" s="14">
        <f t="shared" si="4"/>
        <v>0</v>
      </c>
      <c r="T107" s="13" t="str">
        <f>IF(P107="","",IF(H107="","",VLOOKUP(H107,Bewertungsoptionen!$A$36:$B$38,2,FALSE)))</f>
        <v/>
      </c>
      <c r="U107" s="13" t="str">
        <f>IF(P107="","",IF(I107="","",VLOOKUP(I107,Bewertungsoptionen!$A$42:$B$44,2,FALSE)))</f>
        <v/>
      </c>
      <c r="V107" s="13" t="str">
        <f>IF(P107="","",IF(J107="","",VLOOKUP(J107,Bewertungsoptionen!$A$48:$B$50,2,FALSE)))</f>
        <v/>
      </c>
      <c r="W107" s="14">
        <f t="shared" si="5"/>
        <v>0</v>
      </c>
      <c r="X107" s="13" t="str">
        <f>IF(P107="","",IF(L107="","",VLOOKUP(L107,Bewertungsoptionen!$A$56:$B$57,2,FALSE)))</f>
        <v/>
      </c>
      <c r="Y107" s="13" t="str">
        <f>IF(P107="","",IF(M107="","",VLOOKUP(M107,Bewertungsoptionen!$A$61:$B$64,2,FALSE)))</f>
        <v/>
      </c>
      <c r="Z107" s="13" t="str">
        <f>IF(P107="","",IF(N107="","",VLOOKUP(N107,Bewertungsoptionen!$A$68:$B$71,2,FALSE)))</f>
        <v/>
      </c>
      <c r="AA107" s="14">
        <f t="shared" si="6"/>
        <v>0</v>
      </c>
    </row>
    <row r="108" spans="1:27" thickTop="1" thickBot="1" x14ac:dyDescent="0.3">
      <c r="A108" s="4">
        <f t="shared" si="8"/>
        <v>105</v>
      </c>
      <c r="B108" s="38"/>
      <c r="C108" s="38"/>
      <c r="D108" s="39" t="s">
        <v>8</v>
      </c>
      <c r="E108" s="38"/>
      <c r="F108" s="38"/>
      <c r="G108" s="39" t="s">
        <v>8</v>
      </c>
      <c r="H108" s="38"/>
      <c r="I108" s="38"/>
      <c r="J108" s="38"/>
      <c r="K108" s="39" t="s">
        <v>8</v>
      </c>
      <c r="L108" s="38"/>
      <c r="M108" s="38"/>
      <c r="N108" s="38"/>
      <c r="O108" s="39" t="s">
        <v>8</v>
      </c>
      <c r="P108" s="13" t="str">
        <f>IF(B108="","",VLOOKUP(B108,Bewertungsoptionen!$A$4:$B$7,2,FALSE))</f>
        <v/>
      </c>
      <c r="Q108" s="13" t="str">
        <f>IF(P108="","",IF(E108="","",VLOOKUP(E108,Bewertungsoptionen!$A$13:$B$22,2,FALSE)))</f>
        <v/>
      </c>
      <c r="R108" s="13" t="str">
        <f>IF(P108="","",IF(F108="","",VLOOKUP(F108,Bewertungsoptionen!$A$26:$B$30,2,FALSE)))</f>
        <v/>
      </c>
      <c r="S108" s="14">
        <f t="shared" si="4"/>
        <v>0</v>
      </c>
      <c r="T108" s="13" t="str">
        <f>IF(P108="","",IF(H108="","",VLOOKUP(H108,Bewertungsoptionen!$A$36:$B$38,2,FALSE)))</f>
        <v/>
      </c>
      <c r="U108" s="13" t="str">
        <f>IF(P108="","",IF(I108="","",VLOOKUP(I108,Bewertungsoptionen!$A$42:$B$44,2,FALSE)))</f>
        <v/>
      </c>
      <c r="V108" s="13" t="str">
        <f>IF(P108="","",IF(J108="","",VLOOKUP(J108,Bewertungsoptionen!$A$48:$B$50,2,FALSE)))</f>
        <v/>
      </c>
      <c r="W108" s="14">
        <f t="shared" si="5"/>
        <v>0</v>
      </c>
      <c r="X108" s="13" t="str">
        <f>IF(P108="","",IF(L108="","",VLOOKUP(L108,Bewertungsoptionen!$A$56:$B$57,2,FALSE)))</f>
        <v/>
      </c>
      <c r="Y108" s="13" t="str">
        <f>IF(P108="","",IF(M108="","",VLOOKUP(M108,Bewertungsoptionen!$A$61:$B$64,2,FALSE)))</f>
        <v/>
      </c>
      <c r="Z108" s="13" t="str">
        <f>IF(P108="","",IF(N108="","",VLOOKUP(N108,Bewertungsoptionen!$A$68:$B$71,2,FALSE)))</f>
        <v/>
      </c>
      <c r="AA108" s="14">
        <f t="shared" si="6"/>
        <v>0</v>
      </c>
    </row>
    <row r="109" spans="1:27" thickTop="1" thickBot="1" x14ac:dyDescent="0.3">
      <c r="A109" s="4">
        <f t="shared" si="8"/>
        <v>106</v>
      </c>
      <c r="B109" s="38"/>
      <c r="C109" s="38"/>
      <c r="D109" s="39" t="s">
        <v>8</v>
      </c>
      <c r="E109" s="38"/>
      <c r="F109" s="38"/>
      <c r="G109" s="39" t="s">
        <v>8</v>
      </c>
      <c r="H109" s="38"/>
      <c r="I109" s="38"/>
      <c r="J109" s="38"/>
      <c r="K109" s="39" t="s">
        <v>8</v>
      </c>
      <c r="L109" s="38"/>
      <c r="M109" s="38"/>
      <c r="N109" s="38"/>
      <c r="O109" s="39" t="s">
        <v>8</v>
      </c>
      <c r="P109" s="13" t="str">
        <f>IF(B109="","",VLOOKUP(B109,Bewertungsoptionen!$A$4:$B$7,2,FALSE))</f>
        <v/>
      </c>
      <c r="Q109" s="13" t="str">
        <f>IF(P109="","",IF(E109="","",VLOOKUP(E109,Bewertungsoptionen!$A$13:$B$22,2,FALSE)))</f>
        <v/>
      </c>
      <c r="R109" s="13" t="str">
        <f>IF(P109="","",IF(F109="","",VLOOKUP(F109,Bewertungsoptionen!$A$26:$B$30,2,FALSE)))</f>
        <v/>
      </c>
      <c r="S109" s="14">
        <f t="shared" si="4"/>
        <v>0</v>
      </c>
      <c r="T109" s="13" t="str">
        <f>IF(P109="","",IF(H109="","",VLOOKUP(H109,Bewertungsoptionen!$A$36:$B$38,2,FALSE)))</f>
        <v/>
      </c>
      <c r="U109" s="13" t="str">
        <f>IF(P109="","",IF(I109="","",VLOOKUP(I109,Bewertungsoptionen!$A$42:$B$44,2,FALSE)))</f>
        <v/>
      </c>
      <c r="V109" s="13" t="str">
        <f>IF(P109="","",IF(J109="","",VLOOKUP(J109,Bewertungsoptionen!$A$48:$B$50,2,FALSE)))</f>
        <v/>
      </c>
      <c r="W109" s="14">
        <f t="shared" si="5"/>
        <v>0</v>
      </c>
      <c r="X109" s="13" t="str">
        <f>IF(P109="","",IF(L109="","",VLOOKUP(L109,Bewertungsoptionen!$A$56:$B$57,2,FALSE)))</f>
        <v/>
      </c>
      <c r="Y109" s="13" t="str">
        <f>IF(P109="","",IF(M109="","",VLOOKUP(M109,Bewertungsoptionen!$A$61:$B$64,2,FALSE)))</f>
        <v/>
      </c>
      <c r="Z109" s="13" t="str">
        <f>IF(P109="","",IF(N109="","",VLOOKUP(N109,Bewertungsoptionen!$A$68:$B$71,2,FALSE)))</f>
        <v/>
      </c>
      <c r="AA109" s="14">
        <f t="shared" si="6"/>
        <v>0</v>
      </c>
    </row>
    <row r="110" spans="1:27" thickTop="1" thickBot="1" x14ac:dyDescent="0.3">
      <c r="A110" s="4">
        <f t="shared" si="8"/>
        <v>107</v>
      </c>
      <c r="B110" s="38"/>
      <c r="C110" s="38"/>
      <c r="D110" s="39" t="s">
        <v>8</v>
      </c>
      <c r="E110" s="38"/>
      <c r="F110" s="38"/>
      <c r="G110" s="39" t="s">
        <v>8</v>
      </c>
      <c r="H110" s="38"/>
      <c r="I110" s="38"/>
      <c r="J110" s="38"/>
      <c r="K110" s="39" t="s">
        <v>8</v>
      </c>
      <c r="L110" s="38"/>
      <c r="M110" s="38"/>
      <c r="N110" s="38"/>
      <c r="O110" s="39" t="s">
        <v>8</v>
      </c>
      <c r="P110" s="13" t="str">
        <f>IF(B110="","",VLOOKUP(B110,Bewertungsoptionen!$A$4:$B$7,2,FALSE))</f>
        <v/>
      </c>
      <c r="Q110" s="13" t="str">
        <f>IF(P110="","",IF(E110="","",VLOOKUP(E110,Bewertungsoptionen!$A$13:$B$22,2,FALSE)))</f>
        <v/>
      </c>
      <c r="R110" s="13" t="str">
        <f>IF(P110="","",IF(F110="","",VLOOKUP(F110,Bewertungsoptionen!$A$26:$B$30,2,FALSE)))</f>
        <v/>
      </c>
      <c r="S110" s="14">
        <f t="shared" si="4"/>
        <v>0</v>
      </c>
      <c r="T110" s="13" t="str">
        <f>IF(P110="","",IF(H110="","",VLOOKUP(H110,Bewertungsoptionen!$A$36:$B$38,2,FALSE)))</f>
        <v/>
      </c>
      <c r="U110" s="13" t="str">
        <f>IF(P110="","",IF(I110="","",VLOOKUP(I110,Bewertungsoptionen!$A$42:$B$44,2,FALSE)))</f>
        <v/>
      </c>
      <c r="V110" s="13" t="str">
        <f>IF(P110="","",IF(J110="","",VLOOKUP(J110,Bewertungsoptionen!$A$48:$B$50,2,FALSE)))</f>
        <v/>
      </c>
      <c r="W110" s="14">
        <f t="shared" si="5"/>
        <v>0</v>
      </c>
      <c r="X110" s="13" t="str">
        <f>IF(P110="","",IF(L110="","",VLOOKUP(L110,Bewertungsoptionen!$A$56:$B$57,2,FALSE)))</f>
        <v/>
      </c>
      <c r="Y110" s="13" t="str">
        <f>IF(P110="","",IF(M110="","",VLOOKUP(M110,Bewertungsoptionen!$A$61:$B$64,2,FALSE)))</f>
        <v/>
      </c>
      <c r="Z110" s="13" t="str">
        <f>IF(P110="","",IF(N110="","",VLOOKUP(N110,Bewertungsoptionen!$A$68:$B$71,2,FALSE)))</f>
        <v/>
      </c>
      <c r="AA110" s="14">
        <f t="shared" si="6"/>
        <v>0</v>
      </c>
    </row>
    <row r="111" spans="1:27" thickTop="1" thickBot="1" x14ac:dyDescent="0.3">
      <c r="A111" s="4">
        <f t="shared" si="8"/>
        <v>108</v>
      </c>
      <c r="B111" s="38"/>
      <c r="C111" s="38"/>
      <c r="D111" s="39" t="s">
        <v>8</v>
      </c>
      <c r="E111" s="38"/>
      <c r="F111" s="38"/>
      <c r="G111" s="39" t="s">
        <v>8</v>
      </c>
      <c r="H111" s="38"/>
      <c r="I111" s="38"/>
      <c r="J111" s="38"/>
      <c r="K111" s="39" t="s">
        <v>8</v>
      </c>
      <c r="L111" s="38"/>
      <c r="M111" s="38"/>
      <c r="N111" s="38"/>
      <c r="O111" s="39" t="s">
        <v>8</v>
      </c>
      <c r="P111" s="13" t="str">
        <f>IF(B111="","",VLOOKUP(B111,Bewertungsoptionen!$A$4:$B$7,2,FALSE))</f>
        <v/>
      </c>
      <c r="Q111" s="13" t="str">
        <f>IF(P111="","",IF(E111="","",VLOOKUP(E111,Bewertungsoptionen!$A$13:$B$22,2,FALSE)))</f>
        <v/>
      </c>
      <c r="R111" s="13" t="str">
        <f>IF(P111="","",IF(F111="","",VLOOKUP(F111,Bewertungsoptionen!$A$26:$B$30,2,FALSE)))</f>
        <v/>
      </c>
      <c r="S111" s="14">
        <f t="shared" si="4"/>
        <v>0</v>
      </c>
      <c r="T111" s="13" t="str">
        <f>IF(P111="","",IF(H111="","",VLOOKUP(H111,Bewertungsoptionen!$A$36:$B$38,2,FALSE)))</f>
        <v/>
      </c>
      <c r="U111" s="13" t="str">
        <f>IF(P111="","",IF(I111="","",VLOOKUP(I111,Bewertungsoptionen!$A$42:$B$44,2,FALSE)))</f>
        <v/>
      </c>
      <c r="V111" s="13" t="str">
        <f>IF(P111="","",IF(J111="","",VLOOKUP(J111,Bewertungsoptionen!$A$48:$B$50,2,FALSE)))</f>
        <v/>
      </c>
      <c r="W111" s="14">
        <f t="shared" si="5"/>
        <v>0</v>
      </c>
      <c r="X111" s="13" t="str">
        <f>IF(P111="","",IF(L111="","",VLOOKUP(L111,Bewertungsoptionen!$A$56:$B$57,2,FALSE)))</f>
        <v/>
      </c>
      <c r="Y111" s="13" t="str">
        <f>IF(P111="","",IF(M111="","",VLOOKUP(M111,Bewertungsoptionen!$A$61:$B$64,2,FALSE)))</f>
        <v/>
      </c>
      <c r="Z111" s="13" t="str">
        <f>IF(P111="","",IF(N111="","",VLOOKUP(N111,Bewertungsoptionen!$A$68:$B$71,2,FALSE)))</f>
        <v/>
      </c>
      <c r="AA111" s="14">
        <f t="shared" si="6"/>
        <v>0</v>
      </c>
    </row>
    <row r="112" spans="1:27" thickTop="1" thickBot="1" x14ac:dyDescent="0.3">
      <c r="A112" s="4">
        <f t="shared" si="8"/>
        <v>109</v>
      </c>
      <c r="B112" s="38"/>
      <c r="C112" s="38"/>
      <c r="D112" s="39" t="s">
        <v>8</v>
      </c>
      <c r="E112" s="38"/>
      <c r="F112" s="38"/>
      <c r="G112" s="39" t="s">
        <v>8</v>
      </c>
      <c r="H112" s="38"/>
      <c r="I112" s="38"/>
      <c r="J112" s="38"/>
      <c r="K112" s="39" t="s">
        <v>8</v>
      </c>
      <c r="L112" s="38"/>
      <c r="M112" s="38"/>
      <c r="N112" s="38"/>
      <c r="O112" s="39" t="s">
        <v>8</v>
      </c>
      <c r="P112" s="13" t="str">
        <f>IF(B112="","",VLOOKUP(B112,Bewertungsoptionen!$A$4:$B$7,2,FALSE))</f>
        <v/>
      </c>
      <c r="Q112" s="13" t="str">
        <f>IF(P112="","",IF(E112="","",VLOOKUP(E112,Bewertungsoptionen!$A$13:$B$22,2,FALSE)))</f>
        <v/>
      </c>
      <c r="R112" s="13" t="str">
        <f>IF(P112="","",IF(F112="","",VLOOKUP(F112,Bewertungsoptionen!$A$26:$B$30,2,FALSE)))</f>
        <v/>
      </c>
      <c r="S112" s="14">
        <f t="shared" si="4"/>
        <v>0</v>
      </c>
      <c r="T112" s="13" t="str">
        <f>IF(P112="","",IF(H112="","",VLOOKUP(H112,Bewertungsoptionen!$A$36:$B$38,2,FALSE)))</f>
        <v/>
      </c>
      <c r="U112" s="13" t="str">
        <f>IF(P112="","",IF(I112="","",VLOOKUP(I112,Bewertungsoptionen!$A$42:$B$44,2,FALSE)))</f>
        <v/>
      </c>
      <c r="V112" s="13" t="str">
        <f>IF(P112="","",IF(J112="","",VLOOKUP(J112,Bewertungsoptionen!$A$48:$B$50,2,FALSE)))</f>
        <v/>
      </c>
      <c r="W112" s="14">
        <f t="shared" si="5"/>
        <v>0</v>
      </c>
      <c r="X112" s="13" t="str">
        <f>IF(P112="","",IF(L112="","",VLOOKUP(L112,Bewertungsoptionen!$A$56:$B$57,2,FALSE)))</f>
        <v/>
      </c>
      <c r="Y112" s="13" t="str">
        <f>IF(P112="","",IF(M112="","",VLOOKUP(M112,Bewertungsoptionen!$A$61:$B$64,2,FALSE)))</f>
        <v/>
      </c>
      <c r="Z112" s="13" t="str">
        <f>IF(P112="","",IF(N112="","",VLOOKUP(N112,Bewertungsoptionen!$A$68:$B$71,2,FALSE)))</f>
        <v/>
      </c>
      <c r="AA112" s="14">
        <f t="shared" si="6"/>
        <v>0</v>
      </c>
    </row>
    <row r="113" spans="1:27" thickTop="1" thickBot="1" x14ac:dyDescent="0.3">
      <c r="A113" s="4">
        <f t="shared" si="8"/>
        <v>110</v>
      </c>
      <c r="B113" s="38"/>
      <c r="C113" s="38"/>
      <c r="D113" s="39" t="s">
        <v>8</v>
      </c>
      <c r="E113" s="38"/>
      <c r="F113" s="38"/>
      <c r="G113" s="39" t="s">
        <v>8</v>
      </c>
      <c r="H113" s="38"/>
      <c r="I113" s="38"/>
      <c r="J113" s="38"/>
      <c r="K113" s="39" t="s">
        <v>8</v>
      </c>
      <c r="L113" s="38"/>
      <c r="M113" s="38"/>
      <c r="N113" s="38"/>
      <c r="O113" s="39" t="s">
        <v>8</v>
      </c>
      <c r="P113" s="13" t="str">
        <f>IF(B113="","",VLOOKUP(B113,Bewertungsoptionen!$A$4:$B$7,2,FALSE))</f>
        <v/>
      </c>
      <c r="Q113" s="13" t="str">
        <f>IF(P113="","",IF(E113="","",VLOOKUP(E113,Bewertungsoptionen!$A$13:$B$22,2,FALSE)))</f>
        <v/>
      </c>
      <c r="R113" s="13" t="str">
        <f>IF(P113="","",IF(F113="","",VLOOKUP(F113,Bewertungsoptionen!$A$26:$B$30,2,FALSE)))</f>
        <v/>
      </c>
      <c r="S113" s="14">
        <f t="shared" si="4"/>
        <v>0</v>
      </c>
      <c r="T113" s="13" t="str">
        <f>IF(P113="","",IF(H113="","",VLOOKUP(H113,Bewertungsoptionen!$A$36:$B$38,2,FALSE)))</f>
        <v/>
      </c>
      <c r="U113" s="13" t="str">
        <f>IF(P113="","",IF(I113="","",VLOOKUP(I113,Bewertungsoptionen!$A$42:$B$44,2,FALSE)))</f>
        <v/>
      </c>
      <c r="V113" s="13" t="str">
        <f>IF(P113="","",IF(J113="","",VLOOKUP(J113,Bewertungsoptionen!$A$48:$B$50,2,FALSE)))</f>
        <v/>
      </c>
      <c r="W113" s="14">
        <f t="shared" si="5"/>
        <v>0</v>
      </c>
      <c r="X113" s="13" t="str">
        <f>IF(P113="","",IF(L113="","",VLOOKUP(L113,Bewertungsoptionen!$A$56:$B$57,2,FALSE)))</f>
        <v/>
      </c>
      <c r="Y113" s="13" t="str">
        <f>IF(P113="","",IF(M113="","",VLOOKUP(M113,Bewertungsoptionen!$A$61:$B$64,2,FALSE)))</f>
        <v/>
      </c>
      <c r="Z113" s="13" t="str">
        <f>IF(P113="","",IF(N113="","",VLOOKUP(N113,Bewertungsoptionen!$A$68:$B$71,2,FALSE)))</f>
        <v/>
      </c>
      <c r="AA113" s="14">
        <f t="shared" si="6"/>
        <v>0</v>
      </c>
    </row>
    <row r="114" spans="1:27" thickTop="1" thickBot="1" x14ac:dyDescent="0.3">
      <c r="A114" s="4">
        <f t="shared" si="8"/>
        <v>111</v>
      </c>
      <c r="B114" s="38"/>
      <c r="C114" s="38"/>
      <c r="D114" s="39" t="s">
        <v>8</v>
      </c>
      <c r="E114" s="38"/>
      <c r="F114" s="38"/>
      <c r="G114" s="39" t="s">
        <v>8</v>
      </c>
      <c r="H114" s="38"/>
      <c r="I114" s="38"/>
      <c r="J114" s="38"/>
      <c r="K114" s="39" t="s">
        <v>8</v>
      </c>
      <c r="L114" s="38"/>
      <c r="M114" s="38"/>
      <c r="N114" s="38"/>
      <c r="O114" s="39" t="s">
        <v>8</v>
      </c>
      <c r="P114" s="13" t="str">
        <f>IF(B114="","",VLOOKUP(B114,Bewertungsoptionen!$A$4:$B$7,2,FALSE))</f>
        <v/>
      </c>
      <c r="Q114" s="13" t="str">
        <f>IF(P114="","",IF(E114="","",VLOOKUP(E114,Bewertungsoptionen!$A$13:$B$22,2,FALSE)))</f>
        <v/>
      </c>
      <c r="R114" s="13" t="str">
        <f>IF(P114="","",IF(F114="","",VLOOKUP(F114,Bewertungsoptionen!$A$26:$B$30,2,FALSE)))</f>
        <v/>
      </c>
      <c r="S114" s="14">
        <f t="shared" si="4"/>
        <v>0</v>
      </c>
      <c r="T114" s="13" t="str">
        <f>IF(P114="","",IF(H114="","",VLOOKUP(H114,Bewertungsoptionen!$A$36:$B$38,2,FALSE)))</f>
        <v/>
      </c>
      <c r="U114" s="13" t="str">
        <f>IF(P114="","",IF(I114="","",VLOOKUP(I114,Bewertungsoptionen!$A$42:$B$44,2,FALSE)))</f>
        <v/>
      </c>
      <c r="V114" s="13" t="str">
        <f>IF(P114="","",IF(J114="","",VLOOKUP(J114,Bewertungsoptionen!$A$48:$B$50,2,FALSE)))</f>
        <v/>
      </c>
      <c r="W114" s="14">
        <f t="shared" si="5"/>
        <v>0</v>
      </c>
      <c r="X114" s="13" t="str">
        <f>IF(P114="","",IF(L114="","",VLOOKUP(L114,Bewertungsoptionen!$A$56:$B$57,2,FALSE)))</f>
        <v/>
      </c>
      <c r="Y114" s="13" t="str">
        <f>IF(P114="","",IF(M114="","",VLOOKUP(M114,Bewertungsoptionen!$A$61:$B$64,2,FALSE)))</f>
        <v/>
      </c>
      <c r="Z114" s="13" t="str">
        <f>IF(P114="","",IF(N114="","",VLOOKUP(N114,Bewertungsoptionen!$A$68:$B$71,2,FALSE)))</f>
        <v/>
      </c>
      <c r="AA114" s="14">
        <f t="shared" si="6"/>
        <v>0</v>
      </c>
    </row>
    <row r="115" spans="1:27" thickTop="1" thickBot="1" x14ac:dyDescent="0.3">
      <c r="A115" s="4">
        <f t="shared" si="8"/>
        <v>112</v>
      </c>
      <c r="B115" s="38"/>
      <c r="C115" s="38"/>
      <c r="D115" s="39" t="s">
        <v>8</v>
      </c>
      <c r="E115" s="38"/>
      <c r="F115" s="38"/>
      <c r="G115" s="39" t="s">
        <v>8</v>
      </c>
      <c r="H115" s="38"/>
      <c r="I115" s="38"/>
      <c r="J115" s="38"/>
      <c r="K115" s="39" t="s">
        <v>8</v>
      </c>
      <c r="L115" s="38"/>
      <c r="M115" s="38"/>
      <c r="N115" s="38"/>
      <c r="O115" s="39" t="s">
        <v>8</v>
      </c>
      <c r="P115" s="13" t="str">
        <f>IF(B115="","",VLOOKUP(B115,Bewertungsoptionen!$A$4:$B$7,2,FALSE))</f>
        <v/>
      </c>
      <c r="Q115" s="13" t="str">
        <f>IF(P115="","",IF(E115="","",VLOOKUP(E115,Bewertungsoptionen!$A$13:$B$22,2,FALSE)))</f>
        <v/>
      </c>
      <c r="R115" s="13" t="str">
        <f>IF(P115="","",IF(F115="","",VLOOKUP(F115,Bewertungsoptionen!$A$26:$B$30,2,FALSE)))</f>
        <v/>
      </c>
      <c r="S115" s="14">
        <f t="shared" si="4"/>
        <v>0</v>
      </c>
      <c r="T115" s="13" t="str">
        <f>IF(P115="","",IF(H115="","",VLOOKUP(H115,Bewertungsoptionen!$A$36:$B$38,2,FALSE)))</f>
        <v/>
      </c>
      <c r="U115" s="13" t="str">
        <f>IF(P115="","",IF(I115="","",VLOOKUP(I115,Bewertungsoptionen!$A$42:$B$44,2,FALSE)))</f>
        <v/>
      </c>
      <c r="V115" s="13" t="str">
        <f>IF(P115="","",IF(J115="","",VLOOKUP(J115,Bewertungsoptionen!$A$48:$B$50,2,FALSE)))</f>
        <v/>
      </c>
      <c r="W115" s="14">
        <f t="shared" si="5"/>
        <v>0</v>
      </c>
      <c r="X115" s="13" t="str">
        <f>IF(P115="","",IF(L115="","",VLOOKUP(L115,Bewertungsoptionen!$A$56:$B$57,2,FALSE)))</f>
        <v/>
      </c>
      <c r="Y115" s="13" t="str">
        <f>IF(P115="","",IF(M115="","",VLOOKUP(M115,Bewertungsoptionen!$A$61:$B$64,2,FALSE)))</f>
        <v/>
      </c>
      <c r="Z115" s="13" t="str">
        <f>IF(P115="","",IF(N115="","",VLOOKUP(N115,Bewertungsoptionen!$A$68:$B$71,2,FALSE)))</f>
        <v/>
      </c>
      <c r="AA115" s="14">
        <f t="shared" si="6"/>
        <v>0</v>
      </c>
    </row>
    <row r="116" spans="1:27" thickTop="1" thickBot="1" x14ac:dyDescent="0.3">
      <c r="A116" s="4">
        <f t="shared" si="8"/>
        <v>113</v>
      </c>
      <c r="B116" s="38"/>
      <c r="C116" s="38"/>
      <c r="D116" s="39" t="s">
        <v>8</v>
      </c>
      <c r="E116" s="38"/>
      <c r="F116" s="38"/>
      <c r="G116" s="39" t="s">
        <v>8</v>
      </c>
      <c r="H116" s="38"/>
      <c r="I116" s="38"/>
      <c r="J116" s="38"/>
      <c r="K116" s="39" t="s">
        <v>8</v>
      </c>
      <c r="L116" s="38"/>
      <c r="M116" s="38"/>
      <c r="N116" s="38"/>
      <c r="O116" s="39" t="s">
        <v>8</v>
      </c>
      <c r="P116" s="13" t="str">
        <f>IF(B116="","",VLOOKUP(B116,Bewertungsoptionen!$A$4:$B$7,2,FALSE))</f>
        <v/>
      </c>
      <c r="Q116" s="13" t="str">
        <f>IF(P116="","",IF(E116="","",VLOOKUP(E116,Bewertungsoptionen!$A$13:$B$22,2,FALSE)))</f>
        <v/>
      </c>
      <c r="R116" s="13" t="str">
        <f>IF(P116="","",IF(F116="","",VLOOKUP(F116,Bewertungsoptionen!$A$26:$B$30,2,FALSE)))</f>
        <v/>
      </c>
      <c r="S116" s="14">
        <f t="shared" si="4"/>
        <v>0</v>
      </c>
      <c r="T116" s="13" t="str">
        <f>IF(P116="","",IF(H116="","",VLOOKUP(H116,Bewertungsoptionen!$A$36:$B$38,2,FALSE)))</f>
        <v/>
      </c>
      <c r="U116" s="13" t="str">
        <f>IF(P116="","",IF(I116="","",VLOOKUP(I116,Bewertungsoptionen!$A$42:$B$44,2,FALSE)))</f>
        <v/>
      </c>
      <c r="V116" s="13" t="str">
        <f>IF(P116="","",IF(J116="","",VLOOKUP(J116,Bewertungsoptionen!$A$48:$B$50,2,FALSE)))</f>
        <v/>
      </c>
      <c r="W116" s="14">
        <f t="shared" si="5"/>
        <v>0</v>
      </c>
      <c r="X116" s="13" t="str">
        <f>IF(P116="","",IF(L116="","",VLOOKUP(L116,Bewertungsoptionen!$A$56:$B$57,2,FALSE)))</f>
        <v/>
      </c>
      <c r="Y116" s="13" t="str">
        <f>IF(P116="","",IF(M116="","",VLOOKUP(M116,Bewertungsoptionen!$A$61:$B$64,2,FALSE)))</f>
        <v/>
      </c>
      <c r="Z116" s="13" t="str">
        <f>IF(P116="","",IF(N116="","",VLOOKUP(N116,Bewertungsoptionen!$A$68:$B$71,2,FALSE)))</f>
        <v/>
      </c>
      <c r="AA116" s="14">
        <f t="shared" si="6"/>
        <v>0</v>
      </c>
    </row>
    <row r="117" spans="1:27" thickTop="1" thickBot="1" x14ac:dyDescent="0.3">
      <c r="A117" s="4">
        <f t="shared" si="8"/>
        <v>114</v>
      </c>
      <c r="B117" s="38"/>
      <c r="C117" s="38"/>
      <c r="D117" s="39" t="s">
        <v>8</v>
      </c>
      <c r="E117" s="38"/>
      <c r="F117" s="38"/>
      <c r="G117" s="39" t="s">
        <v>8</v>
      </c>
      <c r="H117" s="38"/>
      <c r="I117" s="38"/>
      <c r="J117" s="38"/>
      <c r="K117" s="39" t="s">
        <v>8</v>
      </c>
      <c r="L117" s="38"/>
      <c r="M117" s="38"/>
      <c r="N117" s="38"/>
      <c r="O117" s="39" t="s">
        <v>8</v>
      </c>
      <c r="P117" s="13" t="str">
        <f>IF(B117="","",VLOOKUP(B117,Bewertungsoptionen!$A$4:$B$7,2,FALSE))</f>
        <v/>
      </c>
      <c r="Q117" s="13" t="str">
        <f>IF(P117="","",IF(E117="","",VLOOKUP(E117,Bewertungsoptionen!$A$13:$B$22,2,FALSE)))</f>
        <v/>
      </c>
      <c r="R117" s="13" t="str">
        <f>IF(P117="","",IF(F117="","",VLOOKUP(F117,Bewertungsoptionen!$A$26:$B$30,2,FALSE)))</f>
        <v/>
      </c>
      <c r="S117" s="14">
        <f t="shared" si="4"/>
        <v>0</v>
      </c>
      <c r="T117" s="13" t="str">
        <f>IF(P117="","",IF(H117="","",VLOOKUP(H117,Bewertungsoptionen!$A$36:$B$38,2,FALSE)))</f>
        <v/>
      </c>
      <c r="U117" s="13" t="str">
        <f>IF(P117="","",IF(I117="","",VLOOKUP(I117,Bewertungsoptionen!$A$42:$B$44,2,FALSE)))</f>
        <v/>
      </c>
      <c r="V117" s="13" t="str">
        <f>IF(P117="","",IF(J117="","",VLOOKUP(J117,Bewertungsoptionen!$A$48:$B$50,2,FALSE)))</f>
        <v/>
      </c>
      <c r="W117" s="14">
        <f t="shared" si="5"/>
        <v>0</v>
      </c>
      <c r="X117" s="13" t="str">
        <f>IF(P117="","",IF(L117="","",VLOOKUP(L117,Bewertungsoptionen!$A$56:$B$57,2,FALSE)))</f>
        <v/>
      </c>
      <c r="Y117" s="13" t="str">
        <f>IF(P117="","",IF(M117="","",VLOOKUP(M117,Bewertungsoptionen!$A$61:$B$64,2,FALSE)))</f>
        <v/>
      </c>
      <c r="Z117" s="13" t="str">
        <f>IF(P117="","",IF(N117="","",VLOOKUP(N117,Bewertungsoptionen!$A$68:$B$71,2,FALSE)))</f>
        <v/>
      </c>
      <c r="AA117" s="14">
        <f t="shared" si="6"/>
        <v>0</v>
      </c>
    </row>
    <row r="118" spans="1:27" thickTop="1" thickBot="1" x14ac:dyDescent="0.3">
      <c r="A118" s="4">
        <f t="shared" si="8"/>
        <v>115</v>
      </c>
      <c r="B118" s="38"/>
      <c r="C118" s="38"/>
      <c r="D118" s="39" t="s">
        <v>8</v>
      </c>
      <c r="E118" s="38"/>
      <c r="F118" s="38"/>
      <c r="G118" s="39" t="s">
        <v>8</v>
      </c>
      <c r="H118" s="38"/>
      <c r="I118" s="38"/>
      <c r="J118" s="38"/>
      <c r="K118" s="39" t="s">
        <v>8</v>
      </c>
      <c r="L118" s="38"/>
      <c r="M118" s="38"/>
      <c r="N118" s="38"/>
      <c r="O118" s="39" t="s">
        <v>8</v>
      </c>
      <c r="P118" s="13" t="str">
        <f>IF(B118="","",VLOOKUP(B118,Bewertungsoptionen!$A$4:$B$7,2,FALSE))</f>
        <v/>
      </c>
      <c r="Q118" s="13" t="str">
        <f>IF(P118="","",IF(E118="","",VLOOKUP(E118,Bewertungsoptionen!$A$13:$B$22,2,FALSE)))</f>
        <v/>
      </c>
      <c r="R118" s="13" t="str">
        <f>IF(P118="","",IF(F118="","",VLOOKUP(F118,Bewertungsoptionen!$A$26:$B$30,2,FALSE)))</f>
        <v/>
      </c>
      <c r="S118" s="14">
        <f t="shared" si="4"/>
        <v>0</v>
      </c>
      <c r="T118" s="13" t="str">
        <f>IF(P118="","",IF(H118="","",VLOOKUP(H118,Bewertungsoptionen!$A$36:$B$38,2,FALSE)))</f>
        <v/>
      </c>
      <c r="U118" s="13" t="str">
        <f>IF(P118="","",IF(I118="","",VLOOKUP(I118,Bewertungsoptionen!$A$42:$B$44,2,FALSE)))</f>
        <v/>
      </c>
      <c r="V118" s="13" t="str">
        <f>IF(P118="","",IF(J118="","",VLOOKUP(J118,Bewertungsoptionen!$A$48:$B$50,2,FALSE)))</f>
        <v/>
      </c>
      <c r="W118" s="14">
        <f t="shared" si="5"/>
        <v>0</v>
      </c>
      <c r="X118" s="13" t="str">
        <f>IF(P118="","",IF(L118="","",VLOOKUP(L118,Bewertungsoptionen!$A$56:$B$57,2,FALSE)))</f>
        <v/>
      </c>
      <c r="Y118" s="13" t="str">
        <f>IF(P118="","",IF(M118="","",VLOOKUP(M118,Bewertungsoptionen!$A$61:$B$64,2,FALSE)))</f>
        <v/>
      </c>
      <c r="Z118" s="13" t="str">
        <f>IF(P118="","",IF(N118="","",VLOOKUP(N118,Bewertungsoptionen!$A$68:$B$71,2,FALSE)))</f>
        <v/>
      </c>
      <c r="AA118" s="14">
        <f t="shared" si="6"/>
        <v>0</v>
      </c>
    </row>
    <row r="119" spans="1:27" thickTop="1" thickBot="1" x14ac:dyDescent="0.3">
      <c r="A119" s="4">
        <f t="shared" si="8"/>
        <v>116</v>
      </c>
      <c r="B119" s="38"/>
      <c r="C119" s="38"/>
      <c r="D119" s="39" t="s">
        <v>8</v>
      </c>
      <c r="E119" s="38"/>
      <c r="F119" s="38"/>
      <c r="G119" s="39" t="s">
        <v>8</v>
      </c>
      <c r="H119" s="38"/>
      <c r="I119" s="38"/>
      <c r="J119" s="38"/>
      <c r="K119" s="39" t="s">
        <v>8</v>
      </c>
      <c r="L119" s="38"/>
      <c r="M119" s="38"/>
      <c r="N119" s="38"/>
      <c r="O119" s="39" t="s">
        <v>8</v>
      </c>
      <c r="P119" s="13" t="str">
        <f>IF(B119="","",VLOOKUP(B119,Bewertungsoptionen!$A$4:$B$7,2,FALSE))</f>
        <v/>
      </c>
      <c r="Q119" s="13" t="str">
        <f>IF(P119="","",IF(E119="","",VLOOKUP(E119,Bewertungsoptionen!$A$13:$B$22,2,FALSE)))</f>
        <v/>
      </c>
      <c r="R119" s="13" t="str">
        <f>IF(P119="","",IF(F119="","",VLOOKUP(F119,Bewertungsoptionen!$A$26:$B$30,2,FALSE)))</f>
        <v/>
      </c>
      <c r="S119" s="14">
        <f t="shared" si="4"/>
        <v>0</v>
      </c>
      <c r="T119" s="13" t="str">
        <f>IF(P119="","",IF(H119="","",VLOOKUP(H119,Bewertungsoptionen!$A$36:$B$38,2,FALSE)))</f>
        <v/>
      </c>
      <c r="U119" s="13" t="str">
        <f>IF(P119="","",IF(I119="","",VLOOKUP(I119,Bewertungsoptionen!$A$42:$B$44,2,FALSE)))</f>
        <v/>
      </c>
      <c r="V119" s="13" t="str">
        <f>IF(P119="","",IF(J119="","",VLOOKUP(J119,Bewertungsoptionen!$A$48:$B$50,2,FALSE)))</f>
        <v/>
      </c>
      <c r="W119" s="14">
        <f t="shared" si="5"/>
        <v>0</v>
      </c>
      <c r="X119" s="13" t="str">
        <f>IF(P119="","",IF(L119="","",VLOOKUP(L119,Bewertungsoptionen!$A$56:$B$57,2,FALSE)))</f>
        <v/>
      </c>
      <c r="Y119" s="13" t="str">
        <f>IF(P119="","",IF(M119="","",VLOOKUP(M119,Bewertungsoptionen!$A$61:$B$64,2,FALSE)))</f>
        <v/>
      </c>
      <c r="Z119" s="13" t="str">
        <f>IF(P119="","",IF(N119="","",VLOOKUP(N119,Bewertungsoptionen!$A$68:$B$71,2,FALSE)))</f>
        <v/>
      </c>
      <c r="AA119" s="14">
        <f t="shared" si="6"/>
        <v>0</v>
      </c>
    </row>
    <row r="120" spans="1:27" thickTop="1" thickBot="1" x14ac:dyDescent="0.3">
      <c r="A120" s="4">
        <f t="shared" si="8"/>
        <v>117</v>
      </c>
      <c r="B120" s="38"/>
      <c r="C120" s="38"/>
      <c r="D120" s="39" t="s">
        <v>8</v>
      </c>
      <c r="E120" s="38"/>
      <c r="F120" s="38"/>
      <c r="G120" s="39" t="s">
        <v>8</v>
      </c>
      <c r="H120" s="38"/>
      <c r="I120" s="38"/>
      <c r="J120" s="38"/>
      <c r="K120" s="39" t="s">
        <v>8</v>
      </c>
      <c r="L120" s="38"/>
      <c r="M120" s="38"/>
      <c r="N120" s="38"/>
      <c r="O120" s="39" t="s">
        <v>8</v>
      </c>
      <c r="P120" s="13" t="str">
        <f>IF(B120="","",VLOOKUP(B120,Bewertungsoptionen!$A$4:$B$7,2,FALSE))</f>
        <v/>
      </c>
      <c r="Q120" s="13" t="str">
        <f>IF(P120="","",IF(E120="","",VLOOKUP(E120,Bewertungsoptionen!$A$13:$B$22,2,FALSE)))</f>
        <v/>
      </c>
      <c r="R120" s="13" t="str">
        <f>IF(P120="","",IF(F120="","",VLOOKUP(F120,Bewertungsoptionen!$A$26:$B$30,2,FALSE)))</f>
        <v/>
      </c>
      <c r="S120" s="14">
        <f t="shared" si="4"/>
        <v>0</v>
      </c>
      <c r="T120" s="13" t="str">
        <f>IF(P120="","",IF(H120="","",VLOOKUP(H120,Bewertungsoptionen!$A$36:$B$38,2,FALSE)))</f>
        <v/>
      </c>
      <c r="U120" s="13" t="str">
        <f>IF(P120="","",IF(I120="","",VLOOKUP(I120,Bewertungsoptionen!$A$42:$B$44,2,FALSE)))</f>
        <v/>
      </c>
      <c r="V120" s="13" t="str">
        <f>IF(P120="","",IF(J120="","",VLOOKUP(J120,Bewertungsoptionen!$A$48:$B$50,2,FALSE)))</f>
        <v/>
      </c>
      <c r="W120" s="14">
        <f t="shared" si="5"/>
        <v>0</v>
      </c>
      <c r="X120" s="13" t="str">
        <f>IF(P120="","",IF(L120="","",VLOOKUP(L120,Bewertungsoptionen!$A$56:$B$57,2,FALSE)))</f>
        <v/>
      </c>
      <c r="Y120" s="13" t="str">
        <f>IF(P120="","",IF(M120="","",VLOOKUP(M120,Bewertungsoptionen!$A$61:$B$64,2,FALSE)))</f>
        <v/>
      </c>
      <c r="Z120" s="13" t="str">
        <f>IF(P120="","",IF(N120="","",VLOOKUP(N120,Bewertungsoptionen!$A$68:$B$71,2,FALSE)))</f>
        <v/>
      </c>
      <c r="AA120" s="14">
        <f t="shared" si="6"/>
        <v>0</v>
      </c>
    </row>
    <row r="121" spans="1:27" thickTop="1" thickBot="1" x14ac:dyDescent="0.3">
      <c r="A121" s="4">
        <f t="shared" si="8"/>
        <v>118</v>
      </c>
      <c r="B121" s="38"/>
      <c r="C121" s="38"/>
      <c r="D121" s="39" t="s">
        <v>8</v>
      </c>
      <c r="E121" s="38"/>
      <c r="F121" s="38"/>
      <c r="G121" s="39" t="s">
        <v>8</v>
      </c>
      <c r="H121" s="38"/>
      <c r="I121" s="38"/>
      <c r="J121" s="38"/>
      <c r="K121" s="39" t="s">
        <v>8</v>
      </c>
      <c r="L121" s="38"/>
      <c r="M121" s="38"/>
      <c r="N121" s="38"/>
      <c r="O121" s="39" t="s">
        <v>8</v>
      </c>
      <c r="P121" s="13" t="str">
        <f>IF(B121="","",VLOOKUP(B121,Bewertungsoptionen!$A$4:$B$7,2,FALSE))</f>
        <v/>
      </c>
      <c r="Q121" s="13" t="str">
        <f>IF(P121="","",IF(E121="","",VLOOKUP(E121,Bewertungsoptionen!$A$13:$B$22,2,FALSE)))</f>
        <v/>
      </c>
      <c r="R121" s="13" t="str">
        <f>IF(P121="","",IF(F121="","",VLOOKUP(F121,Bewertungsoptionen!$A$26:$B$30,2,FALSE)))</f>
        <v/>
      </c>
      <c r="S121" s="14">
        <f t="shared" si="4"/>
        <v>0</v>
      </c>
      <c r="T121" s="13" t="str">
        <f>IF(P121="","",IF(H121="","",VLOOKUP(H121,Bewertungsoptionen!$A$36:$B$38,2,FALSE)))</f>
        <v/>
      </c>
      <c r="U121" s="13" t="str">
        <f>IF(P121="","",IF(I121="","",VLOOKUP(I121,Bewertungsoptionen!$A$42:$B$44,2,FALSE)))</f>
        <v/>
      </c>
      <c r="V121" s="13" t="str">
        <f>IF(P121="","",IF(J121="","",VLOOKUP(J121,Bewertungsoptionen!$A$48:$B$50,2,FALSE)))</f>
        <v/>
      </c>
      <c r="W121" s="14">
        <f t="shared" si="5"/>
        <v>0</v>
      </c>
      <c r="X121" s="13" t="str">
        <f>IF(P121="","",IF(L121="","",VLOOKUP(L121,Bewertungsoptionen!$A$56:$B$57,2,FALSE)))</f>
        <v/>
      </c>
      <c r="Y121" s="13" t="str">
        <f>IF(P121="","",IF(M121="","",VLOOKUP(M121,Bewertungsoptionen!$A$61:$B$64,2,FALSE)))</f>
        <v/>
      </c>
      <c r="Z121" s="13" t="str">
        <f>IF(P121="","",IF(N121="","",VLOOKUP(N121,Bewertungsoptionen!$A$68:$B$71,2,FALSE)))</f>
        <v/>
      </c>
      <c r="AA121" s="14">
        <f t="shared" si="6"/>
        <v>0</v>
      </c>
    </row>
    <row r="122" spans="1:27" thickTop="1" thickBot="1" x14ac:dyDescent="0.3">
      <c r="A122" s="4">
        <f t="shared" si="8"/>
        <v>119</v>
      </c>
      <c r="B122" s="38"/>
      <c r="C122" s="38"/>
      <c r="D122" s="39" t="s">
        <v>8</v>
      </c>
      <c r="E122" s="38"/>
      <c r="F122" s="38"/>
      <c r="G122" s="39" t="s">
        <v>8</v>
      </c>
      <c r="H122" s="38"/>
      <c r="I122" s="38"/>
      <c r="J122" s="38"/>
      <c r="K122" s="39" t="s">
        <v>8</v>
      </c>
      <c r="L122" s="38"/>
      <c r="M122" s="38"/>
      <c r="N122" s="38"/>
      <c r="O122" s="39" t="s">
        <v>8</v>
      </c>
      <c r="P122" s="13" t="str">
        <f>IF(B122="","",VLOOKUP(B122,Bewertungsoptionen!$A$4:$B$7,2,FALSE))</f>
        <v/>
      </c>
      <c r="Q122" s="13" t="str">
        <f>IF(P122="","",IF(E122="","",VLOOKUP(E122,Bewertungsoptionen!$A$13:$B$22,2,FALSE)))</f>
        <v/>
      </c>
      <c r="R122" s="13" t="str">
        <f>IF(P122="","",IF(F122="","",VLOOKUP(F122,Bewertungsoptionen!$A$26:$B$30,2,FALSE)))</f>
        <v/>
      </c>
      <c r="S122" s="14">
        <f t="shared" si="4"/>
        <v>0</v>
      </c>
      <c r="T122" s="13" t="str">
        <f>IF(P122="","",IF(H122="","",VLOOKUP(H122,Bewertungsoptionen!$A$36:$B$38,2,FALSE)))</f>
        <v/>
      </c>
      <c r="U122" s="13" t="str">
        <f>IF(P122="","",IF(I122="","",VLOOKUP(I122,Bewertungsoptionen!$A$42:$B$44,2,FALSE)))</f>
        <v/>
      </c>
      <c r="V122" s="13" t="str">
        <f>IF(P122="","",IF(J122="","",VLOOKUP(J122,Bewertungsoptionen!$A$48:$B$50,2,FALSE)))</f>
        <v/>
      </c>
      <c r="W122" s="14">
        <f t="shared" si="5"/>
        <v>0</v>
      </c>
      <c r="X122" s="13" t="str">
        <f>IF(P122="","",IF(L122="","",VLOOKUP(L122,Bewertungsoptionen!$A$56:$B$57,2,FALSE)))</f>
        <v/>
      </c>
      <c r="Y122" s="13" t="str">
        <f>IF(P122="","",IF(M122="","",VLOOKUP(M122,Bewertungsoptionen!$A$61:$B$64,2,FALSE)))</f>
        <v/>
      </c>
      <c r="Z122" s="13" t="str">
        <f>IF(P122="","",IF(N122="","",VLOOKUP(N122,Bewertungsoptionen!$A$68:$B$71,2,FALSE)))</f>
        <v/>
      </c>
      <c r="AA122" s="14">
        <f t="shared" si="6"/>
        <v>0</v>
      </c>
    </row>
    <row r="123" spans="1:27" thickTop="1" thickBot="1" x14ac:dyDescent="0.3">
      <c r="A123" s="4">
        <f t="shared" si="8"/>
        <v>120</v>
      </c>
      <c r="B123" s="38"/>
      <c r="C123" s="38"/>
      <c r="D123" s="39" t="s">
        <v>8</v>
      </c>
      <c r="E123" s="38"/>
      <c r="F123" s="38"/>
      <c r="G123" s="39" t="s">
        <v>8</v>
      </c>
      <c r="H123" s="38"/>
      <c r="I123" s="38"/>
      <c r="J123" s="38"/>
      <c r="K123" s="39" t="s">
        <v>8</v>
      </c>
      <c r="L123" s="38"/>
      <c r="M123" s="38"/>
      <c r="N123" s="38"/>
      <c r="O123" s="39" t="s">
        <v>8</v>
      </c>
      <c r="P123" s="13" t="str">
        <f>IF(B123="","",VLOOKUP(B123,Bewertungsoptionen!$A$4:$B$7,2,FALSE))</f>
        <v/>
      </c>
      <c r="Q123" s="13" t="str">
        <f>IF(P123="","",IF(E123="","",VLOOKUP(E123,Bewertungsoptionen!$A$13:$B$22,2,FALSE)))</f>
        <v/>
      </c>
      <c r="R123" s="13" t="str">
        <f>IF(P123="","",IF(F123="","",VLOOKUP(F123,Bewertungsoptionen!$A$26:$B$30,2,FALSE)))</f>
        <v/>
      </c>
      <c r="S123" s="14">
        <f t="shared" si="4"/>
        <v>0</v>
      </c>
      <c r="T123" s="13" t="str">
        <f>IF(P123="","",IF(H123="","",VLOOKUP(H123,Bewertungsoptionen!$A$36:$B$38,2,FALSE)))</f>
        <v/>
      </c>
      <c r="U123" s="13" t="str">
        <f>IF(P123="","",IF(I123="","",VLOOKUP(I123,Bewertungsoptionen!$A$42:$B$44,2,FALSE)))</f>
        <v/>
      </c>
      <c r="V123" s="13" t="str">
        <f>IF(P123="","",IF(J123="","",VLOOKUP(J123,Bewertungsoptionen!$A$48:$B$50,2,FALSE)))</f>
        <v/>
      </c>
      <c r="W123" s="14">
        <f t="shared" si="5"/>
        <v>0</v>
      </c>
      <c r="X123" s="13" t="str">
        <f>IF(P123="","",IF(L123="","",VLOOKUP(L123,Bewertungsoptionen!$A$56:$B$57,2,FALSE)))</f>
        <v/>
      </c>
      <c r="Y123" s="13" t="str">
        <f>IF(P123="","",IF(M123="","",VLOOKUP(M123,Bewertungsoptionen!$A$61:$B$64,2,FALSE)))</f>
        <v/>
      </c>
      <c r="Z123" s="13" t="str">
        <f>IF(P123="","",IF(N123="","",VLOOKUP(N123,Bewertungsoptionen!$A$68:$B$71,2,FALSE)))</f>
        <v/>
      </c>
      <c r="AA123" s="14">
        <f t="shared" si="6"/>
        <v>0</v>
      </c>
    </row>
    <row r="124" spans="1:27" thickTop="1" thickBot="1" x14ac:dyDescent="0.3">
      <c r="A124" s="4">
        <f t="shared" si="8"/>
        <v>121</v>
      </c>
      <c r="B124" s="38"/>
      <c r="C124" s="38"/>
      <c r="D124" s="39" t="s">
        <v>8</v>
      </c>
      <c r="E124" s="38"/>
      <c r="F124" s="38"/>
      <c r="G124" s="39" t="s">
        <v>8</v>
      </c>
      <c r="H124" s="38"/>
      <c r="I124" s="38"/>
      <c r="J124" s="38"/>
      <c r="K124" s="39" t="s">
        <v>8</v>
      </c>
      <c r="L124" s="38"/>
      <c r="M124" s="38"/>
      <c r="N124" s="38"/>
      <c r="O124" s="39" t="s">
        <v>8</v>
      </c>
      <c r="P124" s="13" t="str">
        <f>IF(B124="","",VLOOKUP(B124,Bewertungsoptionen!$A$4:$B$7,2,FALSE))</f>
        <v/>
      </c>
      <c r="Q124" s="13" t="str">
        <f>IF(P124="","",IF(E124="","",VLOOKUP(E124,Bewertungsoptionen!$A$13:$B$22,2,FALSE)))</f>
        <v/>
      </c>
      <c r="R124" s="13" t="str">
        <f>IF(P124="","",IF(F124="","",VLOOKUP(F124,Bewertungsoptionen!$A$26:$B$30,2,FALSE)))</f>
        <v/>
      </c>
      <c r="S124" s="14">
        <f t="shared" si="4"/>
        <v>0</v>
      </c>
      <c r="T124" s="13" t="str">
        <f>IF(P124="","",IF(H124="","",VLOOKUP(H124,Bewertungsoptionen!$A$36:$B$38,2,FALSE)))</f>
        <v/>
      </c>
      <c r="U124" s="13" t="str">
        <f>IF(P124="","",IF(I124="","",VLOOKUP(I124,Bewertungsoptionen!$A$42:$B$44,2,FALSE)))</f>
        <v/>
      </c>
      <c r="V124" s="13" t="str">
        <f>IF(P124="","",IF(J124="","",VLOOKUP(J124,Bewertungsoptionen!$A$48:$B$50,2,FALSE)))</f>
        <v/>
      </c>
      <c r="W124" s="14">
        <f t="shared" si="5"/>
        <v>0</v>
      </c>
      <c r="X124" s="13" t="str">
        <f>IF(P124="","",IF(L124="","",VLOOKUP(L124,Bewertungsoptionen!$A$56:$B$57,2,FALSE)))</f>
        <v/>
      </c>
      <c r="Y124" s="13" t="str">
        <f>IF(P124="","",IF(M124="","",VLOOKUP(M124,Bewertungsoptionen!$A$61:$B$64,2,FALSE)))</f>
        <v/>
      </c>
      <c r="Z124" s="13" t="str">
        <f>IF(P124="","",IF(N124="","",VLOOKUP(N124,Bewertungsoptionen!$A$68:$B$71,2,FALSE)))</f>
        <v/>
      </c>
      <c r="AA124" s="14">
        <f t="shared" si="6"/>
        <v>0</v>
      </c>
    </row>
    <row r="125" spans="1:27" thickTop="1" thickBot="1" x14ac:dyDescent="0.3">
      <c r="A125" s="4">
        <f t="shared" si="8"/>
        <v>122</v>
      </c>
      <c r="B125" s="38"/>
      <c r="C125" s="38"/>
      <c r="D125" s="39" t="s">
        <v>8</v>
      </c>
      <c r="E125" s="38"/>
      <c r="F125" s="38"/>
      <c r="G125" s="39" t="s">
        <v>8</v>
      </c>
      <c r="H125" s="38"/>
      <c r="I125" s="38"/>
      <c r="J125" s="38"/>
      <c r="K125" s="39" t="s">
        <v>8</v>
      </c>
      <c r="L125" s="38"/>
      <c r="M125" s="38"/>
      <c r="N125" s="38"/>
      <c r="O125" s="39" t="s">
        <v>8</v>
      </c>
      <c r="P125" s="13" t="str">
        <f>IF(B125="","",VLOOKUP(B125,Bewertungsoptionen!$A$4:$B$7,2,FALSE))</f>
        <v/>
      </c>
      <c r="Q125" s="13" t="str">
        <f>IF(P125="","",IF(E125="","",VLOOKUP(E125,Bewertungsoptionen!$A$13:$B$22,2,FALSE)))</f>
        <v/>
      </c>
      <c r="R125" s="13" t="str">
        <f>IF(P125="","",IF(F125="","",VLOOKUP(F125,Bewertungsoptionen!$A$26:$B$30,2,FALSE)))</f>
        <v/>
      </c>
      <c r="S125" s="14">
        <f t="shared" si="4"/>
        <v>0</v>
      </c>
      <c r="T125" s="13" t="str">
        <f>IF(P125="","",IF(H125="","",VLOOKUP(H125,Bewertungsoptionen!$A$36:$B$38,2,FALSE)))</f>
        <v/>
      </c>
      <c r="U125" s="13" t="str">
        <f>IF(P125="","",IF(I125="","",VLOOKUP(I125,Bewertungsoptionen!$A$42:$B$44,2,FALSE)))</f>
        <v/>
      </c>
      <c r="V125" s="13" t="str">
        <f>IF(P125="","",IF(J125="","",VLOOKUP(J125,Bewertungsoptionen!$A$48:$B$50,2,FALSE)))</f>
        <v/>
      </c>
      <c r="W125" s="14">
        <f t="shared" si="5"/>
        <v>0</v>
      </c>
      <c r="X125" s="13" t="str">
        <f>IF(P125="","",IF(L125="","",VLOOKUP(L125,Bewertungsoptionen!$A$56:$B$57,2,FALSE)))</f>
        <v/>
      </c>
      <c r="Y125" s="13" t="str">
        <f>IF(P125="","",IF(M125="","",VLOOKUP(M125,Bewertungsoptionen!$A$61:$B$64,2,FALSE)))</f>
        <v/>
      </c>
      <c r="Z125" s="13" t="str">
        <f>IF(P125="","",IF(N125="","",VLOOKUP(N125,Bewertungsoptionen!$A$68:$B$71,2,FALSE)))</f>
        <v/>
      </c>
      <c r="AA125" s="14">
        <f t="shared" si="6"/>
        <v>0</v>
      </c>
    </row>
    <row r="126" spans="1:27" thickTop="1" thickBot="1" x14ac:dyDescent="0.3">
      <c r="A126" s="4">
        <f t="shared" si="8"/>
        <v>123</v>
      </c>
      <c r="B126" s="38"/>
      <c r="C126" s="38"/>
      <c r="D126" s="39" t="s">
        <v>8</v>
      </c>
      <c r="E126" s="38"/>
      <c r="F126" s="38"/>
      <c r="G126" s="39" t="s">
        <v>8</v>
      </c>
      <c r="H126" s="38"/>
      <c r="I126" s="38"/>
      <c r="J126" s="38"/>
      <c r="K126" s="39" t="s">
        <v>8</v>
      </c>
      <c r="L126" s="38"/>
      <c r="M126" s="38"/>
      <c r="N126" s="38"/>
      <c r="O126" s="39" t="s">
        <v>8</v>
      </c>
      <c r="P126" s="13" t="str">
        <f>IF(B126="","",VLOOKUP(B126,Bewertungsoptionen!$A$4:$B$7,2,FALSE))</f>
        <v/>
      </c>
      <c r="Q126" s="13" t="str">
        <f>IF(P126="","",IF(E126="","",VLOOKUP(E126,Bewertungsoptionen!$A$13:$B$22,2,FALSE)))</f>
        <v/>
      </c>
      <c r="R126" s="13" t="str">
        <f>IF(P126="","",IF(F126="","",VLOOKUP(F126,Bewertungsoptionen!$A$26:$B$30,2,FALSE)))</f>
        <v/>
      </c>
      <c r="S126" s="14">
        <f t="shared" si="4"/>
        <v>0</v>
      </c>
      <c r="T126" s="13" t="str">
        <f>IF(P126="","",IF(H126="","",VLOOKUP(H126,Bewertungsoptionen!$A$36:$B$38,2,FALSE)))</f>
        <v/>
      </c>
      <c r="U126" s="13" t="str">
        <f>IF(P126="","",IF(I126="","",VLOOKUP(I126,Bewertungsoptionen!$A$42:$B$44,2,FALSE)))</f>
        <v/>
      </c>
      <c r="V126" s="13" t="str">
        <f>IF(P126="","",IF(J126="","",VLOOKUP(J126,Bewertungsoptionen!$A$48:$B$50,2,FALSE)))</f>
        <v/>
      </c>
      <c r="W126" s="14">
        <f t="shared" si="5"/>
        <v>0</v>
      </c>
      <c r="X126" s="13" t="str">
        <f>IF(P126="","",IF(L126="","",VLOOKUP(L126,Bewertungsoptionen!$A$56:$B$57,2,FALSE)))</f>
        <v/>
      </c>
      <c r="Y126" s="13" t="str">
        <f>IF(P126="","",IF(M126="","",VLOOKUP(M126,Bewertungsoptionen!$A$61:$B$64,2,FALSE)))</f>
        <v/>
      </c>
      <c r="Z126" s="13" t="str">
        <f>IF(P126="","",IF(N126="","",VLOOKUP(N126,Bewertungsoptionen!$A$68:$B$71,2,FALSE)))</f>
        <v/>
      </c>
      <c r="AA126" s="14">
        <f t="shared" si="6"/>
        <v>0</v>
      </c>
    </row>
    <row r="127" spans="1:27" thickTop="1" thickBot="1" x14ac:dyDescent="0.3">
      <c r="A127" s="4">
        <f t="shared" si="8"/>
        <v>124</v>
      </c>
      <c r="B127" s="38"/>
      <c r="C127" s="38"/>
      <c r="D127" s="39" t="s">
        <v>8</v>
      </c>
      <c r="E127" s="38"/>
      <c r="F127" s="38"/>
      <c r="G127" s="39" t="s">
        <v>8</v>
      </c>
      <c r="H127" s="38"/>
      <c r="I127" s="38"/>
      <c r="J127" s="38"/>
      <c r="K127" s="39" t="s">
        <v>8</v>
      </c>
      <c r="L127" s="38"/>
      <c r="M127" s="38"/>
      <c r="N127" s="38"/>
      <c r="O127" s="39" t="s">
        <v>8</v>
      </c>
      <c r="P127" s="13" t="str">
        <f>IF(B127="","",VLOOKUP(B127,Bewertungsoptionen!$A$4:$B$7,2,FALSE))</f>
        <v/>
      </c>
      <c r="Q127" s="13" t="str">
        <f>IF(P127="","",IF(E127="","",VLOOKUP(E127,Bewertungsoptionen!$A$13:$B$22,2,FALSE)))</f>
        <v/>
      </c>
      <c r="R127" s="13" t="str">
        <f>IF(P127="","",IF(F127="","",VLOOKUP(F127,Bewertungsoptionen!$A$26:$B$30,2,FALSE)))</f>
        <v/>
      </c>
      <c r="S127" s="14">
        <f t="shared" si="4"/>
        <v>0</v>
      </c>
      <c r="T127" s="13" t="str">
        <f>IF(P127="","",IF(H127="","",VLOOKUP(H127,Bewertungsoptionen!$A$36:$B$38,2,FALSE)))</f>
        <v/>
      </c>
      <c r="U127" s="13" t="str">
        <f>IF(P127="","",IF(I127="","",VLOOKUP(I127,Bewertungsoptionen!$A$42:$B$44,2,FALSE)))</f>
        <v/>
      </c>
      <c r="V127" s="13" t="str">
        <f>IF(P127="","",IF(J127="","",VLOOKUP(J127,Bewertungsoptionen!$A$48:$B$50,2,FALSE)))</f>
        <v/>
      </c>
      <c r="W127" s="14">
        <f t="shared" si="5"/>
        <v>0</v>
      </c>
      <c r="X127" s="13" t="str">
        <f>IF(P127="","",IF(L127="","",VLOOKUP(L127,Bewertungsoptionen!$A$56:$B$57,2,FALSE)))</f>
        <v/>
      </c>
      <c r="Y127" s="13" t="str">
        <f>IF(P127="","",IF(M127="","",VLOOKUP(M127,Bewertungsoptionen!$A$61:$B$64,2,FALSE)))</f>
        <v/>
      </c>
      <c r="Z127" s="13" t="str">
        <f>IF(P127="","",IF(N127="","",VLOOKUP(N127,Bewertungsoptionen!$A$68:$B$71,2,FALSE)))</f>
        <v/>
      </c>
      <c r="AA127" s="14">
        <f t="shared" si="6"/>
        <v>0</v>
      </c>
    </row>
    <row r="128" spans="1:27" thickTop="1" thickBot="1" x14ac:dyDescent="0.3">
      <c r="A128" s="4">
        <f t="shared" si="8"/>
        <v>125</v>
      </c>
      <c r="B128" s="38"/>
      <c r="C128" s="38"/>
      <c r="D128" s="39" t="s">
        <v>8</v>
      </c>
      <c r="E128" s="38"/>
      <c r="F128" s="38"/>
      <c r="G128" s="39" t="s">
        <v>8</v>
      </c>
      <c r="H128" s="38"/>
      <c r="I128" s="38"/>
      <c r="J128" s="38"/>
      <c r="K128" s="39" t="s">
        <v>8</v>
      </c>
      <c r="L128" s="38"/>
      <c r="M128" s="38"/>
      <c r="N128" s="38"/>
      <c r="O128" s="39" t="s">
        <v>8</v>
      </c>
      <c r="P128" s="13" t="str">
        <f>IF(B128="","",VLOOKUP(B128,Bewertungsoptionen!$A$4:$B$7,2,FALSE))</f>
        <v/>
      </c>
      <c r="Q128" s="13" t="str">
        <f>IF(P128="","",IF(E128="","",VLOOKUP(E128,Bewertungsoptionen!$A$13:$B$22,2,FALSE)))</f>
        <v/>
      </c>
      <c r="R128" s="13" t="str">
        <f>IF(P128="","",IF(F128="","",VLOOKUP(F128,Bewertungsoptionen!$A$26:$B$30,2,FALSE)))</f>
        <v/>
      </c>
      <c r="S128" s="14">
        <f t="shared" si="4"/>
        <v>0</v>
      </c>
      <c r="T128" s="13" t="str">
        <f>IF(P128="","",IF(H128="","",VLOOKUP(H128,Bewertungsoptionen!$A$36:$B$38,2,FALSE)))</f>
        <v/>
      </c>
      <c r="U128" s="13" t="str">
        <f>IF(P128="","",IF(I128="","",VLOOKUP(I128,Bewertungsoptionen!$A$42:$B$44,2,FALSE)))</f>
        <v/>
      </c>
      <c r="V128" s="13" t="str">
        <f>IF(P128="","",IF(J128="","",VLOOKUP(J128,Bewertungsoptionen!$A$48:$B$50,2,FALSE)))</f>
        <v/>
      </c>
      <c r="W128" s="14">
        <f t="shared" si="5"/>
        <v>0</v>
      </c>
      <c r="X128" s="13" t="str">
        <f>IF(P128="","",IF(L128="","",VLOOKUP(L128,Bewertungsoptionen!$A$56:$B$57,2,FALSE)))</f>
        <v/>
      </c>
      <c r="Y128" s="13" t="str">
        <f>IF(P128="","",IF(M128="","",VLOOKUP(M128,Bewertungsoptionen!$A$61:$B$64,2,FALSE)))</f>
        <v/>
      </c>
      <c r="Z128" s="13" t="str">
        <f>IF(P128="","",IF(N128="","",VLOOKUP(N128,Bewertungsoptionen!$A$68:$B$71,2,FALSE)))</f>
        <v/>
      </c>
      <c r="AA128" s="14">
        <f t="shared" si="6"/>
        <v>0</v>
      </c>
    </row>
    <row r="129" spans="1:27" thickTop="1" thickBot="1" x14ac:dyDescent="0.3">
      <c r="A129" s="4">
        <f t="shared" si="8"/>
        <v>126</v>
      </c>
      <c r="B129" s="38"/>
      <c r="C129" s="38"/>
      <c r="D129" s="39" t="s">
        <v>8</v>
      </c>
      <c r="E129" s="38"/>
      <c r="F129" s="38"/>
      <c r="G129" s="39" t="s">
        <v>8</v>
      </c>
      <c r="H129" s="38"/>
      <c r="I129" s="38"/>
      <c r="J129" s="38"/>
      <c r="K129" s="39" t="s">
        <v>8</v>
      </c>
      <c r="L129" s="38"/>
      <c r="M129" s="38"/>
      <c r="N129" s="38"/>
      <c r="O129" s="39" t="s">
        <v>8</v>
      </c>
      <c r="P129" s="13" t="str">
        <f>IF(B129="","",VLOOKUP(B129,Bewertungsoptionen!$A$4:$B$7,2,FALSE))</f>
        <v/>
      </c>
      <c r="Q129" s="13" t="str">
        <f>IF(P129="","",IF(E129="","",VLOOKUP(E129,Bewertungsoptionen!$A$13:$B$22,2,FALSE)))</f>
        <v/>
      </c>
      <c r="R129" s="13" t="str">
        <f>IF(P129="","",IF(F129="","",VLOOKUP(F129,Bewertungsoptionen!$A$26:$B$30,2,FALSE)))</f>
        <v/>
      </c>
      <c r="S129" s="14">
        <f t="shared" si="4"/>
        <v>0</v>
      </c>
      <c r="T129" s="13" t="str">
        <f>IF(P129="","",IF(H129="","",VLOOKUP(H129,Bewertungsoptionen!$A$36:$B$38,2,FALSE)))</f>
        <v/>
      </c>
      <c r="U129" s="13" t="str">
        <f>IF(P129="","",IF(I129="","",VLOOKUP(I129,Bewertungsoptionen!$A$42:$B$44,2,FALSE)))</f>
        <v/>
      </c>
      <c r="V129" s="13" t="str">
        <f>IF(P129="","",IF(J129="","",VLOOKUP(J129,Bewertungsoptionen!$A$48:$B$50,2,FALSE)))</f>
        <v/>
      </c>
      <c r="W129" s="14">
        <f t="shared" si="5"/>
        <v>0</v>
      </c>
      <c r="X129" s="13" t="str">
        <f>IF(P129="","",IF(L129="","",VLOOKUP(L129,Bewertungsoptionen!$A$56:$B$57,2,FALSE)))</f>
        <v/>
      </c>
      <c r="Y129" s="13" t="str">
        <f>IF(P129="","",IF(M129="","",VLOOKUP(M129,Bewertungsoptionen!$A$61:$B$64,2,FALSE)))</f>
        <v/>
      </c>
      <c r="Z129" s="13" t="str">
        <f>IF(P129="","",IF(N129="","",VLOOKUP(N129,Bewertungsoptionen!$A$68:$B$71,2,FALSE)))</f>
        <v/>
      </c>
      <c r="AA129" s="14">
        <f t="shared" si="6"/>
        <v>0</v>
      </c>
    </row>
    <row r="130" spans="1:27" thickTop="1" thickBot="1" x14ac:dyDescent="0.3">
      <c r="A130" s="4">
        <f t="shared" si="8"/>
        <v>127</v>
      </c>
      <c r="B130" s="38"/>
      <c r="C130" s="38"/>
      <c r="D130" s="39" t="s">
        <v>8</v>
      </c>
      <c r="E130" s="38"/>
      <c r="F130" s="38"/>
      <c r="G130" s="39" t="s">
        <v>8</v>
      </c>
      <c r="H130" s="38"/>
      <c r="I130" s="38"/>
      <c r="J130" s="38"/>
      <c r="K130" s="39" t="s">
        <v>8</v>
      </c>
      <c r="L130" s="38"/>
      <c r="M130" s="38"/>
      <c r="N130" s="38"/>
      <c r="O130" s="39" t="s">
        <v>8</v>
      </c>
      <c r="P130" s="13" t="str">
        <f>IF(B130="","",VLOOKUP(B130,Bewertungsoptionen!$A$4:$B$7,2,FALSE))</f>
        <v/>
      </c>
      <c r="Q130" s="13" t="str">
        <f>IF(P130="","",IF(E130="","",VLOOKUP(E130,Bewertungsoptionen!$A$13:$B$22,2,FALSE)))</f>
        <v/>
      </c>
      <c r="R130" s="13" t="str">
        <f>IF(P130="","",IF(F130="","",VLOOKUP(F130,Bewertungsoptionen!$A$26:$B$30,2,FALSE)))</f>
        <v/>
      </c>
      <c r="S130" s="14">
        <f t="shared" si="4"/>
        <v>0</v>
      </c>
      <c r="T130" s="13" t="str">
        <f>IF(P130="","",IF(H130="","",VLOOKUP(H130,Bewertungsoptionen!$A$36:$B$38,2,FALSE)))</f>
        <v/>
      </c>
      <c r="U130" s="13" t="str">
        <f>IF(P130="","",IF(I130="","",VLOOKUP(I130,Bewertungsoptionen!$A$42:$B$44,2,FALSE)))</f>
        <v/>
      </c>
      <c r="V130" s="13" t="str">
        <f>IF(P130="","",IF(J130="","",VLOOKUP(J130,Bewertungsoptionen!$A$48:$B$50,2,FALSE)))</f>
        <v/>
      </c>
      <c r="W130" s="14">
        <f t="shared" si="5"/>
        <v>0</v>
      </c>
      <c r="X130" s="13" t="str">
        <f>IF(P130="","",IF(L130="","",VLOOKUP(L130,Bewertungsoptionen!$A$56:$B$57,2,FALSE)))</f>
        <v/>
      </c>
      <c r="Y130" s="13" t="str">
        <f>IF(P130="","",IF(M130="","",VLOOKUP(M130,Bewertungsoptionen!$A$61:$B$64,2,FALSE)))</f>
        <v/>
      </c>
      <c r="Z130" s="13" t="str">
        <f>IF(P130="","",IF(N130="","",VLOOKUP(N130,Bewertungsoptionen!$A$68:$B$71,2,FALSE)))</f>
        <v/>
      </c>
      <c r="AA130" s="14">
        <f t="shared" si="6"/>
        <v>0</v>
      </c>
    </row>
    <row r="131" spans="1:27" thickTop="1" thickBot="1" x14ac:dyDescent="0.3">
      <c r="A131" s="4">
        <f t="shared" si="8"/>
        <v>128</v>
      </c>
      <c r="B131" s="38"/>
      <c r="C131" s="38"/>
      <c r="D131" s="39" t="s">
        <v>8</v>
      </c>
      <c r="E131" s="38"/>
      <c r="F131" s="38"/>
      <c r="G131" s="39" t="s">
        <v>8</v>
      </c>
      <c r="H131" s="38"/>
      <c r="I131" s="38"/>
      <c r="J131" s="38"/>
      <c r="K131" s="39" t="s">
        <v>8</v>
      </c>
      <c r="L131" s="38"/>
      <c r="M131" s="38"/>
      <c r="N131" s="38"/>
      <c r="O131" s="39" t="s">
        <v>8</v>
      </c>
      <c r="P131" s="13" t="str">
        <f>IF(B131="","",VLOOKUP(B131,Bewertungsoptionen!$A$4:$B$7,2,FALSE))</f>
        <v/>
      </c>
      <c r="Q131" s="13" t="str">
        <f>IF(P131="","",IF(E131="","",VLOOKUP(E131,Bewertungsoptionen!$A$13:$B$22,2,FALSE)))</f>
        <v/>
      </c>
      <c r="R131" s="13" t="str">
        <f>IF(P131="","",IF(F131="","",VLOOKUP(F131,Bewertungsoptionen!$A$26:$B$30,2,FALSE)))</f>
        <v/>
      </c>
      <c r="S131" s="14">
        <f t="shared" si="4"/>
        <v>0</v>
      </c>
      <c r="T131" s="13" t="str">
        <f>IF(P131="","",IF(H131="","",VLOOKUP(H131,Bewertungsoptionen!$A$36:$B$38,2,FALSE)))</f>
        <v/>
      </c>
      <c r="U131" s="13" t="str">
        <f>IF(P131="","",IF(I131="","",VLOOKUP(I131,Bewertungsoptionen!$A$42:$B$44,2,FALSE)))</f>
        <v/>
      </c>
      <c r="V131" s="13" t="str">
        <f>IF(P131="","",IF(J131="","",VLOOKUP(J131,Bewertungsoptionen!$A$48:$B$50,2,FALSE)))</f>
        <v/>
      </c>
      <c r="W131" s="14">
        <f t="shared" si="5"/>
        <v>0</v>
      </c>
      <c r="X131" s="13" t="str">
        <f>IF(P131="","",IF(L131="","",VLOOKUP(L131,Bewertungsoptionen!$A$56:$B$57,2,FALSE)))</f>
        <v/>
      </c>
      <c r="Y131" s="13" t="str">
        <f>IF(P131="","",IF(M131="","",VLOOKUP(M131,Bewertungsoptionen!$A$61:$B$64,2,FALSE)))</f>
        <v/>
      </c>
      <c r="Z131" s="13" t="str">
        <f>IF(P131="","",IF(N131="","",VLOOKUP(N131,Bewertungsoptionen!$A$68:$B$71,2,FALSE)))</f>
        <v/>
      </c>
      <c r="AA131" s="14">
        <f t="shared" si="6"/>
        <v>0</v>
      </c>
    </row>
    <row r="132" spans="1:27" thickTop="1" thickBot="1" x14ac:dyDescent="0.3">
      <c r="A132" s="4">
        <f t="shared" si="8"/>
        <v>129</v>
      </c>
      <c r="B132" s="38"/>
      <c r="C132" s="38"/>
      <c r="D132" s="39" t="s">
        <v>8</v>
      </c>
      <c r="E132" s="38"/>
      <c r="F132" s="38"/>
      <c r="G132" s="39" t="s">
        <v>8</v>
      </c>
      <c r="H132" s="38"/>
      <c r="I132" s="38"/>
      <c r="J132" s="38"/>
      <c r="K132" s="39" t="s">
        <v>8</v>
      </c>
      <c r="L132" s="38"/>
      <c r="M132" s="38"/>
      <c r="N132" s="38"/>
      <c r="O132" s="39" t="s">
        <v>8</v>
      </c>
      <c r="P132" s="13" t="str">
        <f>IF(B132="","",VLOOKUP(B132,Bewertungsoptionen!$A$4:$B$7,2,FALSE))</f>
        <v/>
      </c>
      <c r="Q132" s="13" t="str">
        <f>IF(P132="","",IF(E132="","",VLOOKUP(E132,Bewertungsoptionen!$A$13:$B$22,2,FALSE)))</f>
        <v/>
      </c>
      <c r="R132" s="13" t="str">
        <f>IF(P132="","",IF(F132="","",VLOOKUP(F132,Bewertungsoptionen!$A$26:$B$30,2,FALSE)))</f>
        <v/>
      </c>
      <c r="S132" s="14">
        <f t="shared" si="4"/>
        <v>0</v>
      </c>
      <c r="T132" s="13" t="str">
        <f>IF(P132="","",IF(H132="","",VLOOKUP(H132,Bewertungsoptionen!$A$36:$B$38,2,FALSE)))</f>
        <v/>
      </c>
      <c r="U132" s="13" t="str">
        <f>IF(P132="","",IF(I132="","",VLOOKUP(I132,Bewertungsoptionen!$A$42:$B$44,2,FALSE)))</f>
        <v/>
      </c>
      <c r="V132" s="13" t="str">
        <f>IF(P132="","",IF(J132="","",VLOOKUP(J132,Bewertungsoptionen!$A$48:$B$50,2,FALSE)))</f>
        <v/>
      </c>
      <c r="W132" s="14">
        <f t="shared" si="5"/>
        <v>0</v>
      </c>
      <c r="X132" s="13" t="str">
        <f>IF(P132="","",IF(L132="","",VLOOKUP(L132,Bewertungsoptionen!$A$56:$B$57,2,FALSE)))</f>
        <v/>
      </c>
      <c r="Y132" s="13" t="str">
        <f>IF(P132="","",IF(M132="","",VLOOKUP(M132,Bewertungsoptionen!$A$61:$B$64,2,FALSE)))</f>
        <v/>
      </c>
      <c r="Z132" s="13" t="str">
        <f>IF(P132="","",IF(N132="","",VLOOKUP(N132,Bewertungsoptionen!$A$68:$B$71,2,FALSE)))</f>
        <v/>
      </c>
      <c r="AA132" s="14">
        <f t="shared" si="6"/>
        <v>0</v>
      </c>
    </row>
    <row r="133" spans="1:27" thickTop="1" thickBot="1" x14ac:dyDescent="0.3">
      <c r="A133" s="4">
        <f t="shared" si="8"/>
        <v>130</v>
      </c>
      <c r="B133" s="38"/>
      <c r="C133" s="38"/>
      <c r="D133" s="39" t="s">
        <v>8</v>
      </c>
      <c r="E133" s="38"/>
      <c r="F133" s="38"/>
      <c r="G133" s="39" t="s">
        <v>8</v>
      </c>
      <c r="H133" s="38"/>
      <c r="I133" s="38"/>
      <c r="J133" s="38"/>
      <c r="K133" s="39" t="s">
        <v>8</v>
      </c>
      <c r="L133" s="38"/>
      <c r="M133" s="38"/>
      <c r="N133" s="38"/>
      <c r="O133" s="39" t="s">
        <v>8</v>
      </c>
      <c r="P133" s="13" t="str">
        <f>IF(B133="","",VLOOKUP(B133,Bewertungsoptionen!$A$4:$B$7,2,FALSE))</f>
        <v/>
      </c>
      <c r="Q133" s="13" t="str">
        <f>IF(P133="","",IF(E133="","",VLOOKUP(E133,Bewertungsoptionen!$A$13:$B$22,2,FALSE)))</f>
        <v/>
      </c>
      <c r="R133" s="13" t="str">
        <f>IF(P133="","",IF(F133="","",VLOOKUP(F133,Bewertungsoptionen!$A$26:$B$30,2,FALSE)))</f>
        <v/>
      </c>
      <c r="S133" s="14">
        <f t="shared" ref="S133:S196" si="9">SUM(Q133:R133)</f>
        <v>0</v>
      </c>
      <c r="T133" s="13" t="str">
        <f>IF(P133="","",IF(H133="","",VLOOKUP(H133,Bewertungsoptionen!$A$36:$B$38,2,FALSE)))</f>
        <v/>
      </c>
      <c r="U133" s="13" t="str">
        <f>IF(P133="","",IF(I133="","",VLOOKUP(I133,Bewertungsoptionen!$A$42:$B$44,2,FALSE)))</f>
        <v/>
      </c>
      <c r="V133" s="13" t="str">
        <f>IF(P133="","",IF(J133="","",VLOOKUP(J133,Bewertungsoptionen!$A$48:$B$50,2,FALSE)))</f>
        <v/>
      </c>
      <c r="W133" s="14">
        <f t="shared" ref="W133:W196" si="10">SUM(T133:V133)</f>
        <v>0</v>
      </c>
      <c r="X133" s="13" t="str">
        <f>IF(P133="","",IF(L133="","",VLOOKUP(L133,Bewertungsoptionen!$A$56:$B$57,2,FALSE)))</f>
        <v/>
      </c>
      <c r="Y133" s="13" t="str">
        <f>IF(P133="","",IF(M133="","",VLOOKUP(M133,Bewertungsoptionen!$A$61:$B$64,2,FALSE)))</f>
        <v/>
      </c>
      <c r="Z133" s="13" t="str">
        <f>IF(P133="","",IF(N133="","",VLOOKUP(N133,Bewertungsoptionen!$A$68:$B$71,2,FALSE)))</f>
        <v/>
      </c>
      <c r="AA133" s="14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38"/>
      <c r="C134" s="38"/>
      <c r="D134" s="39" t="s">
        <v>8</v>
      </c>
      <c r="E134" s="38"/>
      <c r="F134" s="38"/>
      <c r="G134" s="39" t="s">
        <v>8</v>
      </c>
      <c r="H134" s="38"/>
      <c r="I134" s="38"/>
      <c r="J134" s="38"/>
      <c r="K134" s="39" t="s">
        <v>8</v>
      </c>
      <c r="L134" s="38"/>
      <c r="M134" s="38"/>
      <c r="N134" s="38"/>
      <c r="O134" s="39" t="s">
        <v>8</v>
      </c>
      <c r="P134" s="13" t="str">
        <f>IF(B134="","",VLOOKUP(B134,Bewertungsoptionen!$A$4:$B$7,2,FALSE))</f>
        <v/>
      </c>
      <c r="Q134" s="13" t="str">
        <f>IF(P134="","",IF(E134="","",VLOOKUP(E134,Bewertungsoptionen!$A$13:$B$22,2,FALSE)))</f>
        <v/>
      </c>
      <c r="R134" s="13" t="str">
        <f>IF(P134="","",IF(F134="","",VLOOKUP(F134,Bewertungsoptionen!$A$26:$B$30,2,FALSE)))</f>
        <v/>
      </c>
      <c r="S134" s="14">
        <f t="shared" si="9"/>
        <v>0</v>
      </c>
      <c r="T134" s="13" t="str">
        <f>IF(P134="","",IF(H134="","",VLOOKUP(H134,Bewertungsoptionen!$A$36:$B$38,2,FALSE)))</f>
        <v/>
      </c>
      <c r="U134" s="13" t="str">
        <f>IF(P134="","",IF(I134="","",VLOOKUP(I134,Bewertungsoptionen!$A$42:$B$44,2,FALSE)))</f>
        <v/>
      </c>
      <c r="V134" s="13" t="str">
        <f>IF(P134="","",IF(J134="","",VLOOKUP(J134,Bewertungsoptionen!$A$48:$B$50,2,FALSE)))</f>
        <v/>
      </c>
      <c r="W134" s="14">
        <f t="shared" si="10"/>
        <v>0</v>
      </c>
      <c r="X134" s="13" t="str">
        <f>IF(P134="","",IF(L134="","",VLOOKUP(L134,Bewertungsoptionen!$A$56:$B$57,2,FALSE)))</f>
        <v/>
      </c>
      <c r="Y134" s="13" t="str">
        <f>IF(P134="","",IF(M134="","",VLOOKUP(M134,Bewertungsoptionen!$A$61:$B$64,2,FALSE)))</f>
        <v/>
      </c>
      <c r="Z134" s="13" t="str">
        <f>IF(P134="","",IF(N134="","",VLOOKUP(N134,Bewertungsoptionen!$A$68:$B$71,2,FALSE)))</f>
        <v/>
      </c>
      <c r="AA134" s="14">
        <f t="shared" si="11"/>
        <v>0</v>
      </c>
    </row>
    <row r="135" spans="1:27" thickTop="1" thickBot="1" x14ac:dyDescent="0.3">
      <c r="A135" s="4">
        <f t="shared" si="8"/>
        <v>132</v>
      </c>
      <c r="B135" s="38"/>
      <c r="C135" s="38"/>
      <c r="D135" s="39" t="s">
        <v>8</v>
      </c>
      <c r="E135" s="38"/>
      <c r="F135" s="38"/>
      <c r="G135" s="39" t="s">
        <v>8</v>
      </c>
      <c r="H135" s="38"/>
      <c r="I135" s="38"/>
      <c r="J135" s="38"/>
      <c r="K135" s="39" t="s">
        <v>8</v>
      </c>
      <c r="L135" s="38"/>
      <c r="M135" s="38"/>
      <c r="N135" s="38"/>
      <c r="O135" s="39" t="s">
        <v>8</v>
      </c>
      <c r="P135" s="13" t="str">
        <f>IF(B135="","",VLOOKUP(B135,Bewertungsoptionen!$A$4:$B$7,2,FALSE))</f>
        <v/>
      </c>
      <c r="Q135" s="13" t="str">
        <f>IF(P135="","",IF(E135="","",VLOOKUP(E135,Bewertungsoptionen!$A$13:$B$22,2,FALSE)))</f>
        <v/>
      </c>
      <c r="R135" s="13" t="str">
        <f>IF(P135="","",IF(F135="","",VLOOKUP(F135,Bewertungsoptionen!$A$26:$B$30,2,FALSE)))</f>
        <v/>
      </c>
      <c r="S135" s="14">
        <f t="shared" si="9"/>
        <v>0</v>
      </c>
      <c r="T135" s="13" t="str">
        <f>IF(P135="","",IF(H135="","",VLOOKUP(H135,Bewertungsoptionen!$A$36:$B$38,2,FALSE)))</f>
        <v/>
      </c>
      <c r="U135" s="13" t="str">
        <f>IF(P135="","",IF(I135="","",VLOOKUP(I135,Bewertungsoptionen!$A$42:$B$44,2,FALSE)))</f>
        <v/>
      </c>
      <c r="V135" s="13" t="str">
        <f>IF(P135="","",IF(J135="","",VLOOKUP(J135,Bewertungsoptionen!$A$48:$B$50,2,FALSE)))</f>
        <v/>
      </c>
      <c r="W135" s="14">
        <f t="shared" si="10"/>
        <v>0</v>
      </c>
      <c r="X135" s="13" t="str">
        <f>IF(P135="","",IF(L135="","",VLOOKUP(L135,Bewertungsoptionen!$A$56:$B$57,2,FALSE)))</f>
        <v/>
      </c>
      <c r="Y135" s="13" t="str">
        <f>IF(P135="","",IF(M135="","",VLOOKUP(M135,Bewertungsoptionen!$A$61:$B$64,2,FALSE)))</f>
        <v/>
      </c>
      <c r="Z135" s="13" t="str">
        <f>IF(P135="","",IF(N135="","",VLOOKUP(N135,Bewertungsoptionen!$A$68:$B$71,2,FALSE)))</f>
        <v/>
      </c>
      <c r="AA135" s="14">
        <f t="shared" si="11"/>
        <v>0</v>
      </c>
    </row>
    <row r="136" spans="1:27" thickTop="1" thickBot="1" x14ac:dyDescent="0.3">
      <c r="A136" s="4">
        <f t="shared" si="8"/>
        <v>133</v>
      </c>
      <c r="B136" s="38"/>
      <c r="C136" s="38"/>
      <c r="D136" s="39" t="s">
        <v>8</v>
      </c>
      <c r="E136" s="38"/>
      <c r="F136" s="38"/>
      <c r="G136" s="39" t="s">
        <v>8</v>
      </c>
      <c r="H136" s="38"/>
      <c r="I136" s="38"/>
      <c r="J136" s="38"/>
      <c r="K136" s="39" t="s">
        <v>8</v>
      </c>
      <c r="L136" s="38"/>
      <c r="M136" s="38"/>
      <c r="N136" s="38"/>
      <c r="O136" s="39" t="s">
        <v>8</v>
      </c>
      <c r="P136" s="13" t="str">
        <f>IF(B136="","",VLOOKUP(B136,Bewertungsoptionen!$A$4:$B$7,2,FALSE))</f>
        <v/>
      </c>
      <c r="Q136" s="13" t="str">
        <f>IF(P136="","",IF(E136="","",VLOOKUP(E136,Bewertungsoptionen!$A$13:$B$22,2,FALSE)))</f>
        <v/>
      </c>
      <c r="R136" s="13" t="str">
        <f>IF(P136="","",IF(F136="","",VLOOKUP(F136,Bewertungsoptionen!$A$26:$B$30,2,FALSE)))</f>
        <v/>
      </c>
      <c r="S136" s="14">
        <f t="shared" si="9"/>
        <v>0</v>
      </c>
      <c r="T136" s="13" t="str">
        <f>IF(P136="","",IF(H136="","",VLOOKUP(H136,Bewertungsoptionen!$A$36:$B$38,2,FALSE)))</f>
        <v/>
      </c>
      <c r="U136" s="13" t="str">
        <f>IF(P136="","",IF(I136="","",VLOOKUP(I136,Bewertungsoptionen!$A$42:$B$44,2,FALSE)))</f>
        <v/>
      </c>
      <c r="V136" s="13" t="str">
        <f>IF(P136="","",IF(J136="","",VLOOKUP(J136,Bewertungsoptionen!$A$48:$B$50,2,FALSE)))</f>
        <v/>
      </c>
      <c r="W136" s="14">
        <f t="shared" si="10"/>
        <v>0</v>
      </c>
      <c r="X136" s="13" t="str">
        <f>IF(P136="","",IF(L136="","",VLOOKUP(L136,Bewertungsoptionen!$A$56:$B$57,2,FALSE)))</f>
        <v/>
      </c>
      <c r="Y136" s="13" t="str">
        <f>IF(P136="","",IF(M136="","",VLOOKUP(M136,Bewertungsoptionen!$A$61:$B$64,2,FALSE)))</f>
        <v/>
      </c>
      <c r="Z136" s="13" t="str">
        <f>IF(P136="","",IF(N136="","",VLOOKUP(N136,Bewertungsoptionen!$A$68:$B$71,2,FALSE)))</f>
        <v/>
      </c>
      <c r="AA136" s="14">
        <f t="shared" si="11"/>
        <v>0</v>
      </c>
    </row>
    <row r="137" spans="1:27" thickTop="1" thickBot="1" x14ac:dyDescent="0.3">
      <c r="A137" s="4">
        <f t="shared" si="8"/>
        <v>134</v>
      </c>
      <c r="B137" s="38"/>
      <c r="C137" s="38"/>
      <c r="D137" s="39" t="s">
        <v>8</v>
      </c>
      <c r="E137" s="38"/>
      <c r="F137" s="38"/>
      <c r="G137" s="39" t="s">
        <v>8</v>
      </c>
      <c r="H137" s="38"/>
      <c r="I137" s="38"/>
      <c r="J137" s="38"/>
      <c r="K137" s="39" t="s">
        <v>8</v>
      </c>
      <c r="L137" s="38"/>
      <c r="M137" s="38"/>
      <c r="N137" s="38"/>
      <c r="O137" s="39" t="s">
        <v>8</v>
      </c>
      <c r="P137" s="13" t="str">
        <f>IF(B137="","",VLOOKUP(B137,Bewertungsoptionen!$A$4:$B$7,2,FALSE))</f>
        <v/>
      </c>
      <c r="Q137" s="13" t="str">
        <f>IF(P137="","",IF(E137="","",VLOOKUP(E137,Bewertungsoptionen!$A$13:$B$22,2,FALSE)))</f>
        <v/>
      </c>
      <c r="R137" s="13" t="str">
        <f>IF(P137="","",IF(F137="","",VLOOKUP(F137,Bewertungsoptionen!$A$26:$B$30,2,FALSE)))</f>
        <v/>
      </c>
      <c r="S137" s="14">
        <f t="shared" si="9"/>
        <v>0</v>
      </c>
      <c r="T137" s="13" t="str">
        <f>IF(P137="","",IF(H137="","",VLOOKUP(H137,Bewertungsoptionen!$A$36:$B$38,2,FALSE)))</f>
        <v/>
      </c>
      <c r="U137" s="13" t="str">
        <f>IF(P137="","",IF(I137="","",VLOOKUP(I137,Bewertungsoptionen!$A$42:$B$44,2,FALSE)))</f>
        <v/>
      </c>
      <c r="V137" s="13" t="str">
        <f>IF(P137="","",IF(J137="","",VLOOKUP(J137,Bewertungsoptionen!$A$48:$B$50,2,FALSE)))</f>
        <v/>
      </c>
      <c r="W137" s="14">
        <f t="shared" si="10"/>
        <v>0</v>
      </c>
      <c r="X137" s="13" t="str">
        <f>IF(P137="","",IF(L137="","",VLOOKUP(L137,Bewertungsoptionen!$A$56:$B$57,2,FALSE)))</f>
        <v/>
      </c>
      <c r="Y137" s="13" t="str">
        <f>IF(P137="","",IF(M137="","",VLOOKUP(M137,Bewertungsoptionen!$A$61:$B$64,2,FALSE)))</f>
        <v/>
      </c>
      <c r="Z137" s="13" t="str">
        <f>IF(P137="","",IF(N137="","",VLOOKUP(N137,Bewertungsoptionen!$A$68:$B$71,2,FALSE)))</f>
        <v/>
      </c>
      <c r="AA137" s="14">
        <f t="shared" si="11"/>
        <v>0</v>
      </c>
    </row>
    <row r="138" spans="1:27" thickTop="1" thickBot="1" x14ac:dyDescent="0.3">
      <c r="A138" s="4">
        <f t="shared" si="8"/>
        <v>135</v>
      </c>
      <c r="B138" s="38"/>
      <c r="C138" s="38"/>
      <c r="D138" s="39" t="s">
        <v>8</v>
      </c>
      <c r="E138" s="38"/>
      <c r="F138" s="38"/>
      <c r="G138" s="39" t="s">
        <v>8</v>
      </c>
      <c r="H138" s="38"/>
      <c r="I138" s="38"/>
      <c r="J138" s="38"/>
      <c r="K138" s="39" t="s">
        <v>8</v>
      </c>
      <c r="L138" s="38"/>
      <c r="M138" s="38"/>
      <c r="N138" s="38"/>
      <c r="O138" s="39" t="s">
        <v>8</v>
      </c>
      <c r="P138" s="13" t="str">
        <f>IF(B138="","",VLOOKUP(B138,Bewertungsoptionen!$A$4:$B$7,2,FALSE))</f>
        <v/>
      </c>
      <c r="Q138" s="13" t="str">
        <f>IF(P138="","",IF(E138="","",VLOOKUP(E138,Bewertungsoptionen!$A$13:$B$22,2,FALSE)))</f>
        <v/>
      </c>
      <c r="R138" s="13" t="str">
        <f>IF(P138="","",IF(F138="","",VLOOKUP(F138,Bewertungsoptionen!$A$26:$B$30,2,FALSE)))</f>
        <v/>
      </c>
      <c r="S138" s="14">
        <f t="shared" si="9"/>
        <v>0</v>
      </c>
      <c r="T138" s="13" t="str">
        <f>IF(P138="","",IF(H138="","",VLOOKUP(H138,Bewertungsoptionen!$A$36:$B$38,2,FALSE)))</f>
        <v/>
      </c>
      <c r="U138" s="13" t="str">
        <f>IF(P138="","",IF(I138="","",VLOOKUP(I138,Bewertungsoptionen!$A$42:$B$44,2,FALSE)))</f>
        <v/>
      </c>
      <c r="V138" s="13" t="str">
        <f>IF(P138="","",IF(J138="","",VLOOKUP(J138,Bewertungsoptionen!$A$48:$B$50,2,FALSE)))</f>
        <v/>
      </c>
      <c r="W138" s="14">
        <f t="shared" si="10"/>
        <v>0</v>
      </c>
      <c r="X138" s="13" t="str">
        <f>IF(P138="","",IF(L138="","",VLOOKUP(L138,Bewertungsoptionen!$A$56:$B$57,2,FALSE)))</f>
        <v/>
      </c>
      <c r="Y138" s="13" t="str">
        <f>IF(P138="","",IF(M138="","",VLOOKUP(M138,Bewertungsoptionen!$A$61:$B$64,2,FALSE)))</f>
        <v/>
      </c>
      <c r="Z138" s="13" t="str">
        <f>IF(P138="","",IF(N138="","",VLOOKUP(N138,Bewertungsoptionen!$A$68:$B$71,2,FALSE)))</f>
        <v/>
      </c>
      <c r="AA138" s="14">
        <f t="shared" si="11"/>
        <v>0</v>
      </c>
    </row>
    <row r="139" spans="1:27" thickTop="1" thickBot="1" x14ac:dyDescent="0.3">
      <c r="A139" s="4">
        <f t="shared" si="8"/>
        <v>136</v>
      </c>
      <c r="B139" s="38"/>
      <c r="C139" s="38"/>
      <c r="D139" s="39" t="s">
        <v>8</v>
      </c>
      <c r="E139" s="38"/>
      <c r="F139" s="38"/>
      <c r="G139" s="39" t="s">
        <v>8</v>
      </c>
      <c r="H139" s="38"/>
      <c r="I139" s="38"/>
      <c r="J139" s="38"/>
      <c r="K139" s="39" t="s">
        <v>8</v>
      </c>
      <c r="L139" s="38"/>
      <c r="M139" s="38"/>
      <c r="N139" s="38"/>
      <c r="O139" s="39" t="s">
        <v>8</v>
      </c>
      <c r="P139" s="13" t="str">
        <f>IF(B139="","",VLOOKUP(B139,Bewertungsoptionen!$A$4:$B$7,2,FALSE))</f>
        <v/>
      </c>
      <c r="Q139" s="13" t="str">
        <f>IF(P139="","",IF(E139="","",VLOOKUP(E139,Bewertungsoptionen!$A$13:$B$22,2,FALSE)))</f>
        <v/>
      </c>
      <c r="R139" s="13" t="str">
        <f>IF(P139="","",IF(F139="","",VLOOKUP(F139,Bewertungsoptionen!$A$26:$B$30,2,FALSE)))</f>
        <v/>
      </c>
      <c r="S139" s="14">
        <f t="shared" si="9"/>
        <v>0</v>
      </c>
      <c r="T139" s="13" t="str">
        <f>IF(P139="","",IF(H139="","",VLOOKUP(H139,Bewertungsoptionen!$A$36:$B$38,2,FALSE)))</f>
        <v/>
      </c>
      <c r="U139" s="13" t="str">
        <f>IF(P139="","",IF(I139="","",VLOOKUP(I139,Bewertungsoptionen!$A$42:$B$44,2,FALSE)))</f>
        <v/>
      </c>
      <c r="V139" s="13" t="str">
        <f>IF(P139="","",IF(J139="","",VLOOKUP(J139,Bewertungsoptionen!$A$48:$B$50,2,FALSE)))</f>
        <v/>
      </c>
      <c r="W139" s="14">
        <f t="shared" si="10"/>
        <v>0</v>
      </c>
      <c r="X139" s="13" t="str">
        <f>IF(P139="","",IF(L139="","",VLOOKUP(L139,Bewertungsoptionen!$A$56:$B$57,2,FALSE)))</f>
        <v/>
      </c>
      <c r="Y139" s="13" t="str">
        <f>IF(P139="","",IF(M139="","",VLOOKUP(M139,Bewertungsoptionen!$A$61:$B$64,2,FALSE)))</f>
        <v/>
      </c>
      <c r="Z139" s="13" t="str">
        <f>IF(P139="","",IF(N139="","",VLOOKUP(N139,Bewertungsoptionen!$A$68:$B$71,2,FALSE)))</f>
        <v/>
      </c>
      <c r="AA139" s="14">
        <f t="shared" si="11"/>
        <v>0</v>
      </c>
    </row>
    <row r="140" spans="1:27" thickTop="1" thickBot="1" x14ac:dyDescent="0.3">
      <c r="A140" s="4">
        <f t="shared" si="8"/>
        <v>137</v>
      </c>
      <c r="B140" s="38"/>
      <c r="C140" s="38"/>
      <c r="D140" s="39" t="s">
        <v>8</v>
      </c>
      <c r="E140" s="38"/>
      <c r="F140" s="38"/>
      <c r="G140" s="39" t="s">
        <v>8</v>
      </c>
      <c r="H140" s="38"/>
      <c r="I140" s="38"/>
      <c r="J140" s="38"/>
      <c r="K140" s="39" t="s">
        <v>8</v>
      </c>
      <c r="L140" s="38"/>
      <c r="M140" s="38"/>
      <c r="N140" s="38"/>
      <c r="O140" s="39" t="s">
        <v>8</v>
      </c>
      <c r="P140" s="13" t="str">
        <f>IF(B140="","",VLOOKUP(B140,Bewertungsoptionen!$A$4:$B$7,2,FALSE))</f>
        <v/>
      </c>
      <c r="Q140" s="13" t="str">
        <f>IF(P140="","",IF(E140="","",VLOOKUP(E140,Bewertungsoptionen!$A$13:$B$22,2,FALSE)))</f>
        <v/>
      </c>
      <c r="R140" s="13" t="str">
        <f>IF(P140="","",IF(F140="","",VLOOKUP(F140,Bewertungsoptionen!$A$26:$B$30,2,FALSE)))</f>
        <v/>
      </c>
      <c r="S140" s="14">
        <f t="shared" si="9"/>
        <v>0</v>
      </c>
      <c r="T140" s="13" t="str">
        <f>IF(P140="","",IF(H140="","",VLOOKUP(H140,Bewertungsoptionen!$A$36:$B$38,2,FALSE)))</f>
        <v/>
      </c>
      <c r="U140" s="13" t="str">
        <f>IF(P140="","",IF(I140="","",VLOOKUP(I140,Bewertungsoptionen!$A$42:$B$44,2,FALSE)))</f>
        <v/>
      </c>
      <c r="V140" s="13" t="str">
        <f>IF(P140="","",IF(J140="","",VLOOKUP(J140,Bewertungsoptionen!$A$48:$B$50,2,FALSE)))</f>
        <v/>
      </c>
      <c r="W140" s="14">
        <f t="shared" si="10"/>
        <v>0</v>
      </c>
      <c r="X140" s="13" t="str">
        <f>IF(P140="","",IF(L140="","",VLOOKUP(L140,Bewertungsoptionen!$A$56:$B$57,2,FALSE)))</f>
        <v/>
      </c>
      <c r="Y140" s="13" t="str">
        <f>IF(P140="","",IF(M140="","",VLOOKUP(M140,Bewertungsoptionen!$A$61:$B$64,2,FALSE)))</f>
        <v/>
      </c>
      <c r="Z140" s="13" t="str">
        <f>IF(P140="","",IF(N140="","",VLOOKUP(N140,Bewertungsoptionen!$A$68:$B$71,2,FALSE)))</f>
        <v/>
      </c>
      <c r="AA140" s="14">
        <f t="shared" si="11"/>
        <v>0</v>
      </c>
    </row>
    <row r="141" spans="1:27" thickTop="1" thickBot="1" x14ac:dyDescent="0.3">
      <c r="A141" s="4">
        <f t="shared" si="8"/>
        <v>138</v>
      </c>
      <c r="B141" s="38"/>
      <c r="C141" s="38"/>
      <c r="D141" s="39" t="s">
        <v>8</v>
      </c>
      <c r="E141" s="38"/>
      <c r="F141" s="38"/>
      <c r="G141" s="39" t="s">
        <v>8</v>
      </c>
      <c r="H141" s="38"/>
      <c r="I141" s="38"/>
      <c r="J141" s="38"/>
      <c r="K141" s="39" t="s">
        <v>8</v>
      </c>
      <c r="L141" s="38"/>
      <c r="M141" s="38"/>
      <c r="N141" s="38"/>
      <c r="O141" s="39" t="s">
        <v>8</v>
      </c>
      <c r="P141" s="13" t="str">
        <f>IF(B141="","",VLOOKUP(B141,Bewertungsoptionen!$A$4:$B$7,2,FALSE))</f>
        <v/>
      </c>
      <c r="Q141" s="13" t="str">
        <f>IF(P141="","",IF(E141="","",VLOOKUP(E141,Bewertungsoptionen!$A$13:$B$22,2,FALSE)))</f>
        <v/>
      </c>
      <c r="R141" s="13" t="str">
        <f>IF(P141="","",IF(F141="","",VLOOKUP(F141,Bewertungsoptionen!$A$26:$B$30,2,FALSE)))</f>
        <v/>
      </c>
      <c r="S141" s="14">
        <f t="shared" si="9"/>
        <v>0</v>
      </c>
      <c r="T141" s="13" t="str">
        <f>IF(P141="","",IF(H141="","",VLOOKUP(H141,Bewertungsoptionen!$A$36:$B$38,2,FALSE)))</f>
        <v/>
      </c>
      <c r="U141" s="13" t="str">
        <f>IF(P141="","",IF(I141="","",VLOOKUP(I141,Bewertungsoptionen!$A$42:$B$44,2,FALSE)))</f>
        <v/>
      </c>
      <c r="V141" s="13" t="str">
        <f>IF(P141="","",IF(J141="","",VLOOKUP(J141,Bewertungsoptionen!$A$48:$B$50,2,FALSE)))</f>
        <v/>
      </c>
      <c r="W141" s="14">
        <f t="shared" si="10"/>
        <v>0</v>
      </c>
      <c r="X141" s="13" t="str">
        <f>IF(P141="","",IF(L141="","",VLOOKUP(L141,Bewertungsoptionen!$A$56:$B$57,2,FALSE)))</f>
        <v/>
      </c>
      <c r="Y141" s="13" t="str">
        <f>IF(P141="","",IF(M141="","",VLOOKUP(M141,Bewertungsoptionen!$A$61:$B$64,2,FALSE)))</f>
        <v/>
      </c>
      <c r="Z141" s="13" t="str">
        <f>IF(P141="","",IF(N141="","",VLOOKUP(N141,Bewertungsoptionen!$A$68:$B$71,2,FALSE)))</f>
        <v/>
      </c>
      <c r="AA141" s="14">
        <f t="shared" si="11"/>
        <v>0</v>
      </c>
    </row>
    <row r="142" spans="1:27" thickTop="1" thickBot="1" x14ac:dyDescent="0.3">
      <c r="A142" s="4">
        <f t="shared" si="8"/>
        <v>139</v>
      </c>
      <c r="B142" s="38"/>
      <c r="C142" s="38"/>
      <c r="D142" s="39" t="s">
        <v>8</v>
      </c>
      <c r="E142" s="38"/>
      <c r="F142" s="38"/>
      <c r="G142" s="39" t="s">
        <v>8</v>
      </c>
      <c r="H142" s="38"/>
      <c r="I142" s="38"/>
      <c r="J142" s="38"/>
      <c r="K142" s="39" t="s">
        <v>8</v>
      </c>
      <c r="L142" s="38"/>
      <c r="M142" s="38"/>
      <c r="N142" s="38"/>
      <c r="O142" s="39" t="s">
        <v>8</v>
      </c>
      <c r="P142" s="13" t="str">
        <f>IF(B142="","",VLOOKUP(B142,Bewertungsoptionen!$A$4:$B$7,2,FALSE))</f>
        <v/>
      </c>
      <c r="Q142" s="13" t="str">
        <f>IF(P142="","",IF(E142="","",VLOOKUP(E142,Bewertungsoptionen!$A$13:$B$22,2,FALSE)))</f>
        <v/>
      </c>
      <c r="R142" s="13" t="str">
        <f>IF(P142="","",IF(F142="","",VLOOKUP(F142,Bewertungsoptionen!$A$26:$B$30,2,FALSE)))</f>
        <v/>
      </c>
      <c r="S142" s="14">
        <f t="shared" si="9"/>
        <v>0</v>
      </c>
      <c r="T142" s="13" t="str">
        <f>IF(P142="","",IF(H142="","",VLOOKUP(H142,Bewertungsoptionen!$A$36:$B$38,2,FALSE)))</f>
        <v/>
      </c>
      <c r="U142" s="13" t="str">
        <f>IF(P142="","",IF(I142="","",VLOOKUP(I142,Bewertungsoptionen!$A$42:$B$44,2,FALSE)))</f>
        <v/>
      </c>
      <c r="V142" s="13" t="str">
        <f>IF(P142="","",IF(J142="","",VLOOKUP(J142,Bewertungsoptionen!$A$48:$B$50,2,FALSE)))</f>
        <v/>
      </c>
      <c r="W142" s="14">
        <f t="shared" si="10"/>
        <v>0</v>
      </c>
      <c r="X142" s="13" t="str">
        <f>IF(P142="","",IF(L142="","",VLOOKUP(L142,Bewertungsoptionen!$A$56:$B$57,2,FALSE)))</f>
        <v/>
      </c>
      <c r="Y142" s="13" t="str">
        <f>IF(P142="","",IF(M142="","",VLOOKUP(M142,Bewertungsoptionen!$A$61:$B$64,2,FALSE)))</f>
        <v/>
      </c>
      <c r="Z142" s="13" t="str">
        <f>IF(P142="","",IF(N142="","",VLOOKUP(N142,Bewertungsoptionen!$A$68:$B$71,2,FALSE)))</f>
        <v/>
      </c>
      <c r="AA142" s="14">
        <f t="shared" si="11"/>
        <v>0</v>
      </c>
    </row>
    <row r="143" spans="1:27" thickTop="1" thickBot="1" x14ac:dyDescent="0.3">
      <c r="A143" s="4">
        <f t="shared" si="8"/>
        <v>140</v>
      </c>
      <c r="B143" s="38"/>
      <c r="C143" s="38"/>
      <c r="D143" s="39" t="s">
        <v>8</v>
      </c>
      <c r="E143" s="38"/>
      <c r="F143" s="38"/>
      <c r="G143" s="39" t="s">
        <v>8</v>
      </c>
      <c r="H143" s="38"/>
      <c r="I143" s="38"/>
      <c r="J143" s="38"/>
      <c r="K143" s="39" t="s">
        <v>8</v>
      </c>
      <c r="L143" s="38"/>
      <c r="M143" s="38"/>
      <c r="N143" s="38"/>
      <c r="O143" s="39" t="s">
        <v>8</v>
      </c>
      <c r="P143" s="13" t="str">
        <f>IF(B143="","",VLOOKUP(B143,Bewertungsoptionen!$A$4:$B$7,2,FALSE))</f>
        <v/>
      </c>
      <c r="Q143" s="13" t="str">
        <f>IF(P143="","",IF(E143="","",VLOOKUP(E143,Bewertungsoptionen!$A$13:$B$22,2,FALSE)))</f>
        <v/>
      </c>
      <c r="R143" s="13" t="str">
        <f>IF(P143="","",IF(F143="","",VLOOKUP(F143,Bewertungsoptionen!$A$26:$B$30,2,FALSE)))</f>
        <v/>
      </c>
      <c r="S143" s="14">
        <f t="shared" si="9"/>
        <v>0</v>
      </c>
      <c r="T143" s="13" t="str">
        <f>IF(P143="","",IF(H143="","",VLOOKUP(H143,Bewertungsoptionen!$A$36:$B$38,2,FALSE)))</f>
        <v/>
      </c>
      <c r="U143" s="13" t="str">
        <f>IF(P143="","",IF(I143="","",VLOOKUP(I143,Bewertungsoptionen!$A$42:$B$44,2,FALSE)))</f>
        <v/>
      </c>
      <c r="V143" s="13" t="str">
        <f>IF(P143="","",IF(J143="","",VLOOKUP(J143,Bewertungsoptionen!$A$48:$B$50,2,FALSE)))</f>
        <v/>
      </c>
      <c r="W143" s="14">
        <f t="shared" si="10"/>
        <v>0</v>
      </c>
      <c r="X143" s="13" t="str">
        <f>IF(P143="","",IF(L143="","",VLOOKUP(L143,Bewertungsoptionen!$A$56:$B$57,2,FALSE)))</f>
        <v/>
      </c>
      <c r="Y143" s="13" t="str">
        <f>IF(P143="","",IF(M143="","",VLOOKUP(M143,Bewertungsoptionen!$A$61:$B$64,2,FALSE)))</f>
        <v/>
      </c>
      <c r="Z143" s="13" t="str">
        <f>IF(P143="","",IF(N143="","",VLOOKUP(N143,Bewertungsoptionen!$A$68:$B$71,2,FALSE)))</f>
        <v/>
      </c>
      <c r="AA143" s="14">
        <f t="shared" si="11"/>
        <v>0</v>
      </c>
    </row>
    <row r="144" spans="1:27" thickTop="1" thickBot="1" x14ac:dyDescent="0.3">
      <c r="A144" s="4">
        <f t="shared" si="8"/>
        <v>141</v>
      </c>
      <c r="B144" s="38"/>
      <c r="C144" s="38"/>
      <c r="D144" s="39" t="s">
        <v>8</v>
      </c>
      <c r="E144" s="38"/>
      <c r="F144" s="38"/>
      <c r="G144" s="39" t="s">
        <v>8</v>
      </c>
      <c r="H144" s="38"/>
      <c r="I144" s="38"/>
      <c r="J144" s="38"/>
      <c r="K144" s="39" t="s">
        <v>8</v>
      </c>
      <c r="L144" s="38"/>
      <c r="M144" s="38"/>
      <c r="N144" s="38"/>
      <c r="O144" s="39" t="s">
        <v>8</v>
      </c>
      <c r="P144" s="13" t="str">
        <f>IF(B144="","",VLOOKUP(B144,Bewertungsoptionen!$A$4:$B$7,2,FALSE))</f>
        <v/>
      </c>
      <c r="Q144" s="13" t="str">
        <f>IF(P144="","",IF(E144="","",VLOOKUP(E144,Bewertungsoptionen!$A$13:$B$22,2,FALSE)))</f>
        <v/>
      </c>
      <c r="R144" s="13" t="str">
        <f>IF(P144="","",IF(F144="","",VLOOKUP(F144,Bewertungsoptionen!$A$26:$B$30,2,FALSE)))</f>
        <v/>
      </c>
      <c r="S144" s="14">
        <f t="shared" si="9"/>
        <v>0</v>
      </c>
      <c r="T144" s="13" t="str">
        <f>IF(P144="","",IF(H144="","",VLOOKUP(H144,Bewertungsoptionen!$A$36:$B$38,2,FALSE)))</f>
        <v/>
      </c>
      <c r="U144" s="13" t="str">
        <f>IF(P144="","",IF(I144="","",VLOOKUP(I144,Bewertungsoptionen!$A$42:$B$44,2,FALSE)))</f>
        <v/>
      </c>
      <c r="V144" s="13" t="str">
        <f>IF(P144="","",IF(J144="","",VLOOKUP(J144,Bewertungsoptionen!$A$48:$B$50,2,FALSE)))</f>
        <v/>
      </c>
      <c r="W144" s="14">
        <f t="shared" si="10"/>
        <v>0</v>
      </c>
      <c r="X144" s="13" t="str">
        <f>IF(P144="","",IF(L144="","",VLOOKUP(L144,Bewertungsoptionen!$A$56:$B$57,2,FALSE)))</f>
        <v/>
      </c>
      <c r="Y144" s="13" t="str">
        <f>IF(P144="","",IF(M144="","",VLOOKUP(M144,Bewertungsoptionen!$A$61:$B$64,2,FALSE)))</f>
        <v/>
      </c>
      <c r="Z144" s="13" t="str">
        <f>IF(P144="","",IF(N144="","",VLOOKUP(N144,Bewertungsoptionen!$A$68:$B$71,2,FALSE)))</f>
        <v/>
      </c>
      <c r="AA144" s="14">
        <f t="shared" si="11"/>
        <v>0</v>
      </c>
    </row>
    <row r="145" spans="1:27" thickTop="1" thickBot="1" x14ac:dyDescent="0.3">
      <c r="A145" s="4">
        <f t="shared" si="8"/>
        <v>142</v>
      </c>
      <c r="B145" s="38"/>
      <c r="C145" s="38"/>
      <c r="D145" s="39" t="s">
        <v>8</v>
      </c>
      <c r="E145" s="38"/>
      <c r="F145" s="38"/>
      <c r="G145" s="39" t="s">
        <v>8</v>
      </c>
      <c r="H145" s="38"/>
      <c r="I145" s="38"/>
      <c r="J145" s="38"/>
      <c r="K145" s="39" t="s">
        <v>8</v>
      </c>
      <c r="L145" s="38"/>
      <c r="M145" s="38"/>
      <c r="N145" s="38"/>
      <c r="O145" s="39" t="s">
        <v>8</v>
      </c>
      <c r="P145" s="13" t="str">
        <f>IF(B145="","",VLOOKUP(B145,Bewertungsoptionen!$A$4:$B$7,2,FALSE))</f>
        <v/>
      </c>
      <c r="Q145" s="13" t="str">
        <f>IF(P145="","",IF(E145="","",VLOOKUP(E145,Bewertungsoptionen!$A$13:$B$22,2,FALSE)))</f>
        <v/>
      </c>
      <c r="R145" s="13" t="str">
        <f>IF(P145="","",IF(F145="","",VLOOKUP(F145,Bewertungsoptionen!$A$26:$B$30,2,FALSE)))</f>
        <v/>
      </c>
      <c r="S145" s="14">
        <f t="shared" si="9"/>
        <v>0</v>
      </c>
      <c r="T145" s="13" t="str">
        <f>IF(P145="","",IF(H145="","",VLOOKUP(H145,Bewertungsoptionen!$A$36:$B$38,2,FALSE)))</f>
        <v/>
      </c>
      <c r="U145" s="13" t="str">
        <f>IF(P145="","",IF(I145="","",VLOOKUP(I145,Bewertungsoptionen!$A$42:$B$44,2,FALSE)))</f>
        <v/>
      </c>
      <c r="V145" s="13" t="str">
        <f>IF(P145="","",IF(J145="","",VLOOKUP(J145,Bewertungsoptionen!$A$48:$B$50,2,FALSE)))</f>
        <v/>
      </c>
      <c r="W145" s="14">
        <f t="shared" si="10"/>
        <v>0</v>
      </c>
      <c r="X145" s="13" t="str">
        <f>IF(P145="","",IF(L145="","",VLOOKUP(L145,Bewertungsoptionen!$A$56:$B$57,2,FALSE)))</f>
        <v/>
      </c>
      <c r="Y145" s="13" t="str">
        <f>IF(P145="","",IF(M145="","",VLOOKUP(M145,Bewertungsoptionen!$A$61:$B$64,2,FALSE)))</f>
        <v/>
      </c>
      <c r="Z145" s="13" t="str">
        <f>IF(P145="","",IF(N145="","",VLOOKUP(N145,Bewertungsoptionen!$A$68:$B$71,2,FALSE)))</f>
        <v/>
      </c>
      <c r="AA145" s="14">
        <f t="shared" si="11"/>
        <v>0</v>
      </c>
    </row>
    <row r="146" spans="1:27" thickTop="1" thickBot="1" x14ac:dyDescent="0.3">
      <c r="A146" s="4">
        <f t="shared" si="8"/>
        <v>143</v>
      </c>
      <c r="B146" s="38"/>
      <c r="C146" s="38"/>
      <c r="D146" s="39" t="s">
        <v>8</v>
      </c>
      <c r="E146" s="38"/>
      <c r="F146" s="38"/>
      <c r="G146" s="39" t="s">
        <v>8</v>
      </c>
      <c r="H146" s="38"/>
      <c r="I146" s="38"/>
      <c r="J146" s="38"/>
      <c r="K146" s="39" t="s">
        <v>8</v>
      </c>
      <c r="L146" s="38"/>
      <c r="M146" s="38"/>
      <c r="N146" s="38"/>
      <c r="O146" s="39" t="s">
        <v>8</v>
      </c>
      <c r="P146" s="13" t="str">
        <f>IF(B146="","",VLOOKUP(B146,Bewertungsoptionen!$A$4:$B$7,2,FALSE))</f>
        <v/>
      </c>
      <c r="Q146" s="13" t="str">
        <f>IF(P146="","",IF(E146="","",VLOOKUP(E146,Bewertungsoptionen!$A$13:$B$22,2,FALSE)))</f>
        <v/>
      </c>
      <c r="R146" s="13" t="str">
        <f>IF(P146="","",IF(F146="","",VLOOKUP(F146,Bewertungsoptionen!$A$26:$B$30,2,FALSE)))</f>
        <v/>
      </c>
      <c r="S146" s="14">
        <f t="shared" si="9"/>
        <v>0</v>
      </c>
      <c r="T146" s="13" t="str">
        <f>IF(P146="","",IF(H146="","",VLOOKUP(H146,Bewertungsoptionen!$A$36:$B$38,2,FALSE)))</f>
        <v/>
      </c>
      <c r="U146" s="13" t="str">
        <f>IF(P146="","",IF(I146="","",VLOOKUP(I146,Bewertungsoptionen!$A$42:$B$44,2,FALSE)))</f>
        <v/>
      </c>
      <c r="V146" s="13" t="str">
        <f>IF(P146="","",IF(J146="","",VLOOKUP(J146,Bewertungsoptionen!$A$48:$B$50,2,FALSE)))</f>
        <v/>
      </c>
      <c r="W146" s="14">
        <f t="shared" si="10"/>
        <v>0</v>
      </c>
      <c r="X146" s="13" t="str">
        <f>IF(P146="","",IF(L146="","",VLOOKUP(L146,Bewertungsoptionen!$A$56:$B$57,2,FALSE)))</f>
        <v/>
      </c>
      <c r="Y146" s="13" t="str">
        <f>IF(P146="","",IF(M146="","",VLOOKUP(M146,Bewertungsoptionen!$A$61:$B$64,2,FALSE)))</f>
        <v/>
      </c>
      <c r="Z146" s="13" t="str">
        <f>IF(P146="","",IF(N146="","",VLOOKUP(N146,Bewertungsoptionen!$A$68:$B$71,2,FALSE)))</f>
        <v/>
      </c>
      <c r="AA146" s="14">
        <f t="shared" si="11"/>
        <v>0</v>
      </c>
    </row>
    <row r="147" spans="1:27" thickTop="1" thickBot="1" x14ac:dyDescent="0.3">
      <c r="A147" s="4">
        <f t="shared" si="8"/>
        <v>144</v>
      </c>
      <c r="B147" s="38"/>
      <c r="C147" s="38"/>
      <c r="D147" s="39" t="s">
        <v>8</v>
      </c>
      <c r="E147" s="38"/>
      <c r="F147" s="38"/>
      <c r="G147" s="39" t="s">
        <v>8</v>
      </c>
      <c r="H147" s="38"/>
      <c r="I147" s="38"/>
      <c r="J147" s="38"/>
      <c r="K147" s="39" t="s">
        <v>8</v>
      </c>
      <c r="L147" s="38"/>
      <c r="M147" s="38"/>
      <c r="N147" s="38"/>
      <c r="O147" s="39" t="s">
        <v>8</v>
      </c>
      <c r="P147" s="13" t="str">
        <f>IF(B147="","",VLOOKUP(B147,Bewertungsoptionen!$A$4:$B$7,2,FALSE))</f>
        <v/>
      </c>
      <c r="Q147" s="13" t="str">
        <f>IF(P147="","",IF(E147="","",VLOOKUP(E147,Bewertungsoptionen!$A$13:$B$22,2,FALSE)))</f>
        <v/>
      </c>
      <c r="R147" s="13" t="str">
        <f>IF(P147="","",IF(F147="","",VLOOKUP(F147,Bewertungsoptionen!$A$26:$B$30,2,FALSE)))</f>
        <v/>
      </c>
      <c r="S147" s="14">
        <f t="shared" si="9"/>
        <v>0</v>
      </c>
      <c r="T147" s="13" t="str">
        <f>IF(P147="","",IF(H147="","",VLOOKUP(H147,Bewertungsoptionen!$A$36:$B$38,2,FALSE)))</f>
        <v/>
      </c>
      <c r="U147" s="13" t="str">
        <f>IF(P147="","",IF(I147="","",VLOOKUP(I147,Bewertungsoptionen!$A$42:$B$44,2,FALSE)))</f>
        <v/>
      </c>
      <c r="V147" s="13" t="str">
        <f>IF(P147="","",IF(J147="","",VLOOKUP(J147,Bewertungsoptionen!$A$48:$B$50,2,FALSE)))</f>
        <v/>
      </c>
      <c r="W147" s="14">
        <f t="shared" si="10"/>
        <v>0</v>
      </c>
      <c r="X147" s="13" t="str">
        <f>IF(P147="","",IF(L147="","",VLOOKUP(L147,Bewertungsoptionen!$A$56:$B$57,2,FALSE)))</f>
        <v/>
      </c>
      <c r="Y147" s="13" t="str">
        <f>IF(P147="","",IF(M147="","",VLOOKUP(M147,Bewertungsoptionen!$A$61:$B$64,2,FALSE)))</f>
        <v/>
      </c>
      <c r="Z147" s="13" t="str">
        <f>IF(P147="","",IF(N147="","",VLOOKUP(N147,Bewertungsoptionen!$A$68:$B$71,2,FALSE)))</f>
        <v/>
      </c>
      <c r="AA147" s="14">
        <f t="shared" si="11"/>
        <v>0</v>
      </c>
    </row>
    <row r="148" spans="1:27" thickTop="1" thickBot="1" x14ac:dyDescent="0.3">
      <c r="A148" s="4">
        <f t="shared" si="8"/>
        <v>145</v>
      </c>
      <c r="B148" s="38"/>
      <c r="C148" s="38"/>
      <c r="D148" s="39" t="s">
        <v>8</v>
      </c>
      <c r="E148" s="38"/>
      <c r="F148" s="38"/>
      <c r="G148" s="39" t="s">
        <v>8</v>
      </c>
      <c r="H148" s="38"/>
      <c r="I148" s="38"/>
      <c r="J148" s="38"/>
      <c r="K148" s="39" t="s">
        <v>8</v>
      </c>
      <c r="L148" s="38"/>
      <c r="M148" s="38"/>
      <c r="N148" s="38"/>
      <c r="O148" s="39" t="s">
        <v>8</v>
      </c>
      <c r="P148" s="13" t="str">
        <f>IF(B148="","",VLOOKUP(B148,Bewertungsoptionen!$A$4:$B$7,2,FALSE))</f>
        <v/>
      </c>
      <c r="Q148" s="13" t="str">
        <f>IF(P148="","",IF(E148="","",VLOOKUP(E148,Bewertungsoptionen!$A$13:$B$22,2,FALSE)))</f>
        <v/>
      </c>
      <c r="R148" s="13" t="str">
        <f>IF(P148="","",IF(F148="","",VLOOKUP(F148,Bewertungsoptionen!$A$26:$B$30,2,FALSE)))</f>
        <v/>
      </c>
      <c r="S148" s="14">
        <f t="shared" si="9"/>
        <v>0</v>
      </c>
      <c r="T148" s="13" t="str">
        <f>IF(P148="","",IF(H148="","",VLOOKUP(H148,Bewertungsoptionen!$A$36:$B$38,2,FALSE)))</f>
        <v/>
      </c>
      <c r="U148" s="13" t="str">
        <f>IF(P148="","",IF(I148="","",VLOOKUP(I148,Bewertungsoptionen!$A$42:$B$44,2,FALSE)))</f>
        <v/>
      </c>
      <c r="V148" s="13" t="str">
        <f>IF(P148="","",IF(J148="","",VLOOKUP(J148,Bewertungsoptionen!$A$48:$B$50,2,FALSE)))</f>
        <v/>
      </c>
      <c r="W148" s="14">
        <f t="shared" si="10"/>
        <v>0</v>
      </c>
      <c r="X148" s="13" t="str">
        <f>IF(P148="","",IF(L148="","",VLOOKUP(L148,Bewertungsoptionen!$A$56:$B$57,2,FALSE)))</f>
        <v/>
      </c>
      <c r="Y148" s="13" t="str">
        <f>IF(P148="","",IF(M148="","",VLOOKUP(M148,Bewertungsoptionen!$A$61:$B$64,2,FALSE)))</f>
        <v/>
      </c>
      <c r="Z148" s="13" t="str">
        <f>IF(P148="","",IF(N148="","",VLOOKUP(N148,Bewertungsoptionen!$A$68:$B$71,2,FALSE)))</f>
        <v/>
      </c>
      <c r="AA148" s="14">
        <f t="shared" si="11"/>
        <v>0</v>
      </c>
    </row>
    <row r="149" spans="1:27" thickTop="1" thickBot="1" x14ac:dyDescent="0.3">
      <c r="A149" s="4">
        <f t="shared" si="8"/>
        <v>146</v>
      </c>
      <c r="B149" s="38"/>
      <c r="C149" s="38"/>
      <c r="D149" s="39" t="s">
        <v>8</v>
      </c>
      <c r="E149" s="38"/>
      <c r="F149" s="38"/>
      <c r="G149" s="39" t="s">
        <v>8</v>
      </c>
      <c r="H149" s="38"/>
      <c r="I149" s="38"/>
      <c r="J149" s="38"/>
      <c r="K149" s="39" t="s">
        <v>8</v>
      </c>
      <c r="L149" s="38"/>
      <c r="M149" s="38"/>
      <c r="N149" s="38"/>
      <c r="O149" s="39" t="s">
        <v>8</v>
      </c>
      <c r="P149" s="13" t="str">
        <f>IF(B149="","",VLOOKUP(B149,Bewertungsoptionen!$A$4:$B$7,2,FALSE))</f>
        <v/>
      </c>
      <c r="Q149" s="13" t="str">
        <f>IF(P149="","",IF(E149="","",VLOOKUP(E149,Bewertungsoptionen!$A$13:$B$22,2,FALSE)))</f>
        <v/>
      </c>
      <c r="R149" s="13" t="str">
        <f>IF(P149="","",IF(F149="","",VLOOKUP(F149,Bewertungsoptionen!$A$26:$B$30,2,FALSE)))</f>
        <v/>
      </c>
      <c r="S149" s="14">
        <f t="shared" si="9"/>
        <v>0</v>
      </c>
      <c r="T149" s="13" t="str">
        <f>IF(P149="","",IF(H149="","",VLOOKUP(H149,Bewertungsoptionen!$A$36:$B$38,2,FALSE)))</f>
        <v/>
      </c>
      <c r="U149" s="13" t="str">
        <f>IF(P149="","",IF(I149="","",VLOOKUP(I149,Bewertungsoptionen!$A$42:$B$44,2,FALSE)))</f>
        <v/>
      </c>
      <c r="V149" s="13" t="str">
        <f>IF(P149="","",IF(J149="","",VLOOKUP(J149,Bewertungsoptionen!$A$48:$B$50,2,FALSE)))</f>
        <v/>
      </c>
      <c r="W149" s="14">
        <f t="shared" si="10"/>
        <v>0</v>
      </c>
      <c r="X149" s="13" t="str">
        <f>IF(P149="","",IF(L149="","",VLOOKUP(L149,Bewertungsoptionen!$A$56:$B$57,2,FALSE)))</f>
        <v/>
      </c>
      <c r="Y149" s="13" t="str">
        <f>IF(P149="","",IF(M149="","",VLOOKUP(M149,Bewertungsoptionen!$A$61:$B$64,2,FALSE)))</f>
        <v/>
      </c>
      <c r="Z149" s="13" t="str">
        <f>IF(P149="","",IF(N149="","",VLOOKUP(N149,Bewertungsoptionen!$A$68:$B$71,2,FALSE)))</f>
        <v/>
      </c>
      <c r="AA149" s="14">
        <f t="shared" si="11"/>
        <v>0</v>
      </c>
    </row>
    <row r="150" spans="1:27" thickTop="1" thickBot="1" x14ac:dyDescent="0.3">
      <c r="A150" s="4">
        <f t="shared" si="8"/>
        <v>147</v>
      </c>
      <c r="B150" s="38"/>
      <c r="C150" s="38"/>
      <c r="D150" s="39" t="s">
        <v>8</v>
      </c>
      <c r="E150" s="38"/>
      <c r="F150" s="38"/>
      <c r="G150" s="39" t="s">
        <v>8</v>
      </c>
      <c r="H150" s="38"/>
      <c r="I150" s="38"/>
      <c r="J150" s="38"/>
      <c r="K150" s="39" t="s">
        <v>8</v>
      </c>
      <c r="L150" s="38"/>
      <c r="M150" s="38"/>
      <c r="N150" s="38"/>
      <c r="O150" s="39" t="s">
        <v>8</v>
      </c>
      <c r="P150" s="13" t="str">
        <f>IF(B150="","",VLOOKUP(B150,Bewertungsoptionen!$A$4:$B$7,2,FALSE))</f>
        <v/>
      </c>
      <c r="Q150" s="13" t="str">
        <f>IF(P150="","",IF(E150="","",VLOOKUP(E150,Bewertungsoptionen!$A$13:$B$22,2,FALSE)))</f>
        <v/>
      </c>
      <c r="R150" s="13" t="str">
        <f>IF(P150="","",IF(F150="","",VLOOKUP(F150,Bewertungsoptionen!$A$26:$B$30,2,FALSE)))</f>
        <v/>
      </c>
      <c r="S150" s="14">
        <f t="shared" si="9"/>
        <v>0</v>
      </c>
      <c r="T150" s="13" t="str">
        <f>IF(P150="","",IF(H150="","",VLOOKUP(H150,Bewertungsoptionen!$A$36:$B$38,2,FALSE)))</f>
        <v/>
      </c>
      <c r="U150" s="13" t="str">
        <f>IF(P150="","",IF(I150="","",VLOOKUP(I150,Bewertungsoptionen!$A$42:$B$44,2,FALSE)))</f>
        <v/>
      </c>
      <c r="V150" s="13" t="str">
        <f>IF(P150="","",IF(J150="","",VLOOKUP(J150,Bewertungsoptionen!$A$48:$B$50,2,FALSE)))</f>
        <v/>
      </c>
      <c r="W150" s="14">
        <f t="shared" si="10"/>
        <v>0</v>
      </c>
      <c r="X150" s="13" t="str">
        <f>IF(P150="","",IF(L150="","",VLOOKUP(L150,Bewertungsoptionen!$A$56:$B$57,2,FALSE)))</f>
        <v/>
      </c>
      <c r="Y150" s="13" t="str">
        <f>IF(P150="","",IF(M150="","",VLOOKUP(M150,Bewertungsoptionen!$A$61:$B$64,2,FALSE)))</f>
        <v/>
      </c>
      <c r="Z150" s="13" t="str">
        <f>IF(P150="","",IF(N150="","",VLOOKUP(N150,Bewertungsoptionen!$A$68:$B$71,2,FALSE)))</f>
        <v/>
      </c>
      <c r="AA150" s="14">
        <f t="shared" si="11"/>
        <v>0</v>
      </c>
    </row>
    <row r="151" spans="1:27" thickTop="1" thickBot="1" x14ac:dyDescent="0.3">
      <c r="A151" s="4">
        <f t="shared" si="8"/>
        <v>148</v>
      </c>
      <c r="B151" s="38"/>
      <c r="C151" s="38"/>
      <c r="D151" s="39" t="s">
        <v>8</v>
      </c>
      <c r="E151" s="38"/>
      <c r="F151" s="38"/>
      <c r="G151" s="39" t="s">
        <v>8</v>
      </c>
      <c r="H151" s="38"/>
      <c r="I151" s="38"/>
      <c r="J151" s="38"/>
      <c r="K151" s="39" t="s">
        <v>8</v>
      </c>
      <c r="L151" s="38"/>
      <c r="M151" s="38"/>
      <c r="N151" s="38"/>
      <c r="O151" s="39" t="s">
        <v>8</v>
      </c>
      <c r="P151" s="13" t="str">
        <f>IF(B151="","",VLOOKUP(B151,Bewertungsoptionen!$A$4:$B$7,2,FALSE))</f>
        <v/>
      </c>
      <c r="Q151" s="13" t="str">
        <f>IF(P151="","",IF(E151="","",VLOOKUP(E151,Bewertungsoptionen!$A$13:$B$22,2,FALSE)))</f>
        <v/>
      </c>
      <c r="R151" s="13" t="str">
        <f>IF(P151="","",IF(F151="","",VLOOKUP(F151,Bewertungsoptionen!$A$26:$B$30,2,FALSE)))</f>
        <v/>
      </c>
      <c r="S151" s="14">
        <f t="shared" si="9"/>
        <v>0</v>
      </c>
      <c r="T151" s="13" t="str">
        <f>IF(P151="","",IF(H151="","",VLOOKUP(H151,Bewertungsoptionen!$A$36:$B$38,2,FALSE)))</f>
        <v/>
      </c>
      <c r="U151" s="13" t="str">
        <f>IF(P151="","",IF(I151="","",VLOOKUP(I151,Bewertungsoptionen!$A$42:$B$44,2,FALSE)))</f>
        <v/>
      </c>
      <c r="V151" s="13" t="str">
        <f>IF(P151="","",IF(J151="","",VLOOKUP(J151,Bewertungsoptionen!$A$48:$B$50,2,FALSE)))</f>
        <v/>
      </c>
      <c r="W151" s="14">
        <f t="shared" si="10"/>
        <v>0</v>
      </c>
      <c r="X151" s="13" t="str">
        <f>IF(P151="","",IF(L151="","",VLOOKUP(L151,Bewertungsoptionen!$A$56:$B$57,2,FALSE)))</f>
        <v/>
      </c>
      <c r="Y151" s="13" t="str">
        <f>IF(P151="","",IF(M151="","",VLOOKUP(M151,Bewertungsoptionen!$A$61:$B$64,2,FALSE)))</f>
        <v/>
      </c>
      <c r="Z151" s="13" t="str">
        <f>IF(P151="","",IF(N151="","",VLOOKUP(N151,Bewertungsoptionen!$A$68:$B$71,2,FALSE)))</f>
        <v/>
      </c>
      <c r="AA151" s="14">
        <f t="shared" si="11"/>
        <v>0</v>
      </c>
    </row>
    <row r="152" spans="1:27" thickTop="1" thickBot="1" x14ac:dyDescent="0.3">
      <c r="A152" s="4">
        <f t="shared" si="8"/>
        <v>149</v>
      </c>
      <c r="B152" s="38"/>
      <c r="C152" s="38"/>
      <c r="D152" s="39" t="s">
        <v>8</v>
      </c>
      <c r="E152" s="38"/>
      <c r="F152" s="38"/>
      <c r="G152" s="39" t="s">
        <v>8</v>
      </c>
      <c r="H152" s="38"/>
      <c r="I152" s="38"/>
      <c r="J152" s="38"/>
      <c r="K152" s="39" t="s">
        <v>8</v>
      </c>
      <c r="L152" s="38"/>
      <c r="M152" s="38"/>
      <c r="N152" s="38"/>
      <c r="O152" s="39" t="s">
        <v>8</v>
      </c>
      <c r="P152" s="13" t="str">
        <f>IF(B152="","",VLOOKUP(B152,Bewertungsoptionen!$A$4:$B$7,2,FALSE))</f>
        <v/>
      </c>
      <c r="Q152" s="13" t="str">
        <f>IF(P152="","",IF(E152="","",VLOOKUP(E152,Bewertungsoptionen!$A$13:$B$22,2,FALSE)))</f>
        <v/>
      </c>
      <c r="R152" s="13" t="str">
        <f>IF(P152="","",IF(F152="","",VLOOKUP(F152,Bewertungsoptionen!$A$26:$B$30,2,FALSE)))</f>
        <v/>
      </c>
      <c r="S152" s="14">
        <f t="shared" si="9"/>
        <v>0</v>
      </c>
      <c r="T152" s="13" t="str">
        <f>IF(P152="","",IF(H152="","",VLOOKUP(H152,Bewertungsoptionen!$A$36:$B$38,2,FALSE)))</f>
        <v/>
      </c>
      <c r="U152" s="13" t="str">
        <f>IF(P152="","",IF(I152="","",VLOOKUP(I152,Bewertungsoptionen!$A$42:$B$44,2,FALSE)))</f>
        <v/>
      </c>
      <c r="V152" s="13" t="str">
        <f>IF(P152="","",IF(J152="","",VLOOKUP(J152,Bewertungsoptionen!$A$48:$B$50,2,FALSE)))</f>
        <v/>
      </c>
      <c r="W152" s="14">
        <f t="shared" si="10"/>
        <v>0</v>
      </c>
      <c r="X152" s="13" t="str">
        <f>IF(P152="","",IF(L152="","",VLOOKUP(L152,Bewertungsoptionen!$A$56:$B$57,2,FALSE)))</f>
        <v/>
      </c>
      <c r="Y152" s="13" t="str">
        <f>IF(P152="","",IF(M152="","",VLOOKUP(M152,Bewertungsoptionen!$A$61:$B$64,2,FALSE)))</f>
        <v/>
      </c>
      <c r="Z152" s="13" t="str">
        <f>IF(P152="","",IF(N152="","",VLOOKUP(N152,Bewertungsoptionen!$A$68:$B$71,2,FALSE)))</f>
        <v/>
      </c>
      <c r="AA152" s="14">
        <f t="shared" si="11"/>
        <v>0</v>
      </c>
    </row>
    <row r="153" spans="1:27" thickTop="1" thickBot="1" x14ac:dyDescent="0.3">
      <c r="A153" s="4">
        <f t="shared" si="8"/>
        <v>150</v>
      </c>
      <c r="B153" s="38"/>
      <c r="C153" s="38"/>
      <c r="D153" s="39" t="s">
        <v>8</v>
      </c>
      <c r="E153" s="38"/>
      <c r="F153" s="38"/>
      <c r="G153" s="39" t="s">
        <v>8</v>
      </c>
      <c r="H153" s="38"/>
      <c r="I153" s="38"/>
      <c r="J153" s="38"/>
      <c r="K153" s="39" t="s">
        <v>8</v>
      </c>
      <c r="L153" s="38"/>
      <c r="M153" s="38"/>
      <c r="N153" s="38"/>
      <c r="O153" s="39" t="s">
        <v>8</v>
      </c>
      <c r="P153" s="13" t="str">
        <f>IF(B153="","",VLOOKUP(B153,Bewertungsoptionen!$A$4:$B$7,2,FALSE))</f>
        <v/>
      </c>
      <c r="Q153" s="13" t="str">
        <f>IF(P153="","",IF(E153="","",VLOOKUP(E153,Bewertungsoptionen!$A$13:$B$22,2,FALSE)))</f>
        <v/>
      </c>
      <c r="R153" s="13" t="str">
        <f>IF(P153="","",IF(F153="","",VLOOKUP(F153,Bewertungsoptionen!$A$26:$B$30,2,FALSE)))</f>
        <v/>
      </c>
      <c r="S153" s="14">
        <f t="shared" si="9"/>
        <v>0</v>
      </c>
      <c r="T153" s="13" t="str">
        <f>IF(P153="","",IF(H153="","",VLOOKUP(H153,Bewertungsoptionen!$A$36:$B$38,2,FALSE)))</f>
        <v/>
      </c>
      <c r="U153" s="13" t="str">
        <f>IF(P153="","",IF(I153="","",VLOOKUP(I153,Bewertungsoptionen!$A$42:$B$44,2,FALSE)))</f>
        <v/>
      </c>
      <c r="V153" s="13" t="str">
        <f>IF(P153="","",IF(J153="","",VLOOKUP(J153,Bewertungsoptionen!$A$48:$B$50,2,FALSE)))</f>
        <v/>
      </c>
      <c r="W153" s="14">
        <f t="shared" si="10"/>
        <v>0</v>
      </c>
      <c r="X153" s="13" t="str">
        <f>IF(P153="","",IF(L153="","",VLOOKUP(L153,Bewertungsoptionen!$A$56:$B$57,2,FALSE)))</f>
        <v/>
      </c>
      <c r="Y153" s="13" t="str">
        <f>IF(P153="","",IF(M153="","",VLOOKUP(M153,Bewertungsoptionen!$A$61:$B$64,2,FALSE)))</f>
        <v/>
      </c>
      <c r="Z153" s="13" t="str">
        <f>IF(P153="","",IF(N153="","",VLOOKUP(N153,Bewertungsoptionen!$A$68:$B$71,2,FALSE)))</f>
        <v/>
      </c>
      <c r="AA153" s="14">
        <f t="shared" si="11"/>
        <v>0</v>
      </c>
    </row>
    <row r="154" spans="1:27" thickTop="1" thickBot="1" x14ac:dyDescent="0.3">
      <c r="A154" s="4">
        <f t="shared" si="8"/>
        <v>151</v>
      </c>
      <c r="B154" s="38"/>
      <c r="C154" s="38"/>
      <c r="D154" s="39" t="s">
        <v>8</v>
      </c>
      <c r="E154" s="38"/>
      <c r="F154" s="38"/>
      <c r="G154" s="39" t="s">
        <v>8</v>
      </c>
      <c r="H154" s="38"/>
      <c r="I154" s="38"/>
      <c r="J154" s="38"/>
      <c r="K154" s="39" t="s">
        <v>8</v>
      </c>
      <c r="L154" s="38"/>
      <c r="M154" s="38"/>
      <c r="N154" s="38"/>
      <c r="O154" s="39" t="s">
        <v>8</v>
      </c>
      <c r="P154" s="13" t="str">
        <f>IF(B154="","",VLOOKUP(B154,Bewertungsoptionen!$A$4:$B$7,2,FALSE))</f>
        <v/>
      </c>
      <c r="Q154" s="13" t="str">
        <f>IF(P154="","",IF(E154="","",VLOOKUP(E154,Bewertungsoptionen!$A$13:$B$22,2,FALSE)))</f>
        <v/>
      </c>
      <c r="R154" s="13" t="str">
        <f>IF(P154="","",IF(F154="","",VLOOKUP(F154,Bewertungsoptionen!$A$26:$B$30,2,FALSE)))</f>
        <v/>
      </c>
      <c r="S154" s="14">
        <f t="shared" si="9"/>
        <v>0</v>
      </c>
      <c r="T154" s="13" t="str">
        <f>IF(P154="","",IF(H154="","",VLOOKUP(H154,Bewertungsoptionen!$A$36:$B$38,2,FALSE)))</f>
        <v/>
      </c>
      <c r="U154" s="13" t="str">
        <f>IF(P154="","",IF(I154="","",VLOOKUP(I154,Bewertungsoptionen!$A$42:$B$44,2,FALSE)))</f>
        <v/>
      </c>
      <c r="V154" s="13" t="str">
        <f>IF(P154="","",IF(J154="","",VLOOKUP(J154,Bewertungsoptionen!$A$48:$B$50,2,FALSE)))</f>
        <v/>
      </c>
      <c r="W154" s="14">
        <f t="shared" si="10"/>
        <v>0</v>
      </c>
      <c r="X154" s="13" t="str">
        <f>IF(P154="","",IF(L154="","",VLOOKUP(L154,Bewertungsoptionen!$A$56:$B$57,2,FALSE)))</f>
        <v/>
      </c>
      <c r="Y154" s="13" t="str">
        <f>IF(P154="","",IF(M154="","",VLOOKUP(M154,Bewertungsoptionen!$A$61:$B$64,2,FALSE)))</f>
        <v/>
      </c>
      <c r="Z154" s="13" t="str">
        <f>IF(P154="","",IF(N154="","",VLOOKUP(N154,Bewertungsoptionen!$A$68:$B$71,2,FALSE)))</f>
        <v/>
      </c>
      <c r="AA154" s="14">
        <f t="shared" si="11"/>
        <v>0</v>
      </c>
    </row>
    <row r="155" spans="1:27" thickTop="1" thickBot="1" x14ac:dyDescent="0.3">
      <c r="A155" s="4">
        <f t="shared" si="8"/>
        <v>152</v>
      </c>
      <c r="B155" s="38"/>
      <c r="C155" s="38"/>
      <c r="D155" s="39" t="s">
        <v>8</v>
      </c>
      <c r="E155" s="38"/>
      <c r="F155" s="38"/>
      <c r="G155" s="39" t="s">
        <v>8</v>
      </c>
      <c r="H155" s="38"/>
      <c r="I155" s="38"/>
      <c r="J155" s="38"/>
      <c r="K155" s="39" t="s">
        <v>8</v>
      </c>
      <c r="L155" s="38"/>
      <c r="M155" s="38"/>
      <c r="N155" s="38"/>
      <c r="O155" s="39" t="s">
        <v>8</v>
      </c>
      <c r="P155" s="13" t="str">
        <f>IF(B155="","",VLOOKUP(B155,Bewertungsoptionen!$A$4:$B$7,2,FALSE))</f>
        <v/>
      </c>
      <c r="Q155" s="13" t="str">
        <f>IF(P155="","",IF(E155="","",VLOOKUP(E155,Bewertungsoptionen!$A$13:$B$22,2,FALSE)))</f>
        <v/>
      </c>
      <c r="R155" s="13" t="str">
        <f>IF(P155="","",IF(F155="","",VLOOKUP(F155,Bewertungsoptionen!$A$26:$B$30,2,FALSE)))</f>
        <v/>
      </c>
      <c r="S155" s="14">
        <f t="shared" si="9"/>
        <v>0</v>
      </c>
      <c r="T155" s="13" t="str">
        <f>IF(P155="","",IF(H155="","",VLOOKUP(H155,Bewertungsoptionen!$A$36:$B$38,2,FALSE)))</f>
        <v/>
      </c>
      <c r="U155" s="13" t="str">
        <f>IF(P155="","",IF(I155="","",VLOOKUP(I155,Bewertungsoptionen!$A$42:$B$44,2,FALSE)))</f>
        <v/>
      </c>
      <c r="V155" s="13" t="str">
        <f>IF(P155="","",IF(J155="","",VLOOKUP(J155,Bewertungsoptionen!$A$48:$B$50,2,FALSE)))</f>
        <v/>
      </c>
      <c r="W155" s="14">
        <f t="shared" si="10"/>
        <v>0</v>
      </c>
      <c r="X155" s="13" t="str">
        <f>IF(P155="","",IF(L155="","",VLOOKUP(L155,Bewertungsoptionen!$A$56:$B$57,2,FALSE)))</f>
        <v/>
      </c>
      <c r="Y155" s="13" t="str">
        <f>IF(P155="","",IF(M155="","",VLOOKUP(M155,Bewertungsoptionen!$A$61:$B$64,2,FALSE)))</f>
        <v/>
      </c>
      <c r="Z155" s="13" t="str">
        <f>IF(P155="","",IF(N155="","",VLOOKUP(N155,Bewertungsoptionen!$A$68:$B$71,2,FALSE)))</f>
        <v/>
      </c>
      <c r="AA155" s="14">
        <f t="shared" si="11"/>
        <v>0</v>
      </c>
    </row>
    <row r="156" spans="1:27" thickTop="1" thickBot="1" x14ac:dyDescent="0.3">
      <c r="A156" s="4">
        <f t="shared" si="8"/>
        <v>153</v>
      </c>
      <c r="B156" s="38"/>
      <c r="C156" s="38"/>
      <c r="D156" s="39" t="s">
        <v>8</v>
      </c>
      <c r="E156" s="38"/>
      <c r="F156" s="38"/>
      <c r="G156" s="39" t="s">
        <v>8</v>
      </c>
      <c r="H156" s="38"/>
      <c r="I156" s="38"/>
      <c r="J156" s="38"/>
      <c r="K156" s="39" t="s">
        <v>8</v>
      </c>
      <c r="L156" s="38"/>
      <c r="M156" s="38"/>
      <c r="N156" s="38"/>
      <c r="O156" s="39" t="s">
        <v>8</v>
      </c>
      <c r="P156" s="13" t="str">
        <f>IF(B156="","",VLOOKUP(B156,Bewertungsoptionen!$A$4:$B$7,2,FALSE))</f>
        <v/>
      </c>
      <c r="Q156" s="13" t="str">
        <f>IF(P156="","",IF(E156="","",VLOOKUP(E156,Bewertungsoptionen!$A$13:$B$22,2,FALSE)))</f>
        <v/>
      </c>
      <c r="R156" s="13" t="str">
        <f>IF(P156="","",IF(F156="","",VLOOKUP(F156,Bewertungsoptionen!$A$26:$B$30,2,FALSE)))</f>
        <v/>
      </c>
      <c r="S156" s="14">
        <f t="shared" si="9"/>
        <v>0</v>
      </c>
      <c r="T156" s="13" t="str">
        <f>IF(P156="","",IF(H156="","",VLOOKUP(H156,Bewertungsoptionen!$A$36:$B$38,2,FALSE)))</f>
        <v/>
      </c>
      <c r="U156" s="13" t="str">
        <f>IF(P156="","",IF(I156="","",VLOOKUP(I156,Bewertungsoptionen!$A$42:$B$44,2,FALSE)))</f>
        <v/>
      </c>
      <c r="V156" s="13" t="str">
        <f>IF(P156="","",IF(J156="","",VLOOKUP(J156,Bewertungsoptionen!$A$48:$B$50,2,FALSE)))</f>
        <v/>
      </c>
      <c r="W156" s="14">
        <f t="shared" si="10"/>
        <v>0</v>
      </c>
      <c r="X156" s="13" t="str">
        <f>IF(P156="","",IF(L156="","",VLOOKUP(L156,Bewertungsoptionen!$A$56:$B$57,2,FALSE)))</f>
        <v/>
      </c>
      <c r="Y156" s="13" t="str">
        <f>IF(P156="","",IF(M156="","",VLOOKUP(M156,Bewertungsoptionen!$A$61:$B$64,2,FALSE)))</f>
        <v/>
      </c>
      <c r="Z156" s="13" t="str">
        <f>IF(P156="","",IF(N156="","",VLOOKUP(N156,Bewertungsoptionen!$A$68:$B$71,2,FALSE)))</f>
        <v/>
      </c>
      <c r="AA156" s="14">
        <f t="shared" si="11"/>
        <v>0</v>
      </c>
    </row>
    <row r="157" spans="1:27" thickTop="1" thickBot="1" x14ac:dyDescent="0.3">
      <c r="A157" s="4">
        <f t="shared" si="8"/>
        <v>154</v>
      </c>
      <c r="B157" s="38"/>
      <c r="C157" s="38"/>
      <c r="D157" s="39" t="s">
        <v>8</v>
      </c>
      <c r="E157" s="38"/>
      <c r="F157" s="38"/>
      <c r="G157" s="39" t="s">
        <v>8</v>
      </c>
      <c r="H157" s="38"/>
      <c r="I157" s="38"/>
      <c r="J157" s="38"/>
      <c r="K157" s="39" t="s">
        <v>8</v>
      </c>
      <c r="L157" s="38"/>
      <c r="M157" s="38"/>
      <c r="N157" s="38"/>
      <c r="O157" s="39" t="s">
        <v>8</v>
      </c>
      <c r="P157" s="13" t="str">
        <f>IF(B157="","",VLOOKUP(B157,Bewertungsoptionen!$A$4:$B$7,2,FALSE))</f>
        <v/>
      </c>
      <c r="Q157" s="13" t="str">
        <f>IF(P157="","",IF(E157="","",VLOOKUP(E157,Bewertungsoptionen!$A$13:$B$22,2,FALSE)))</f>
        <v/>
      </c>
      <c r="R157" s="13" t="str">
        <f>IF(P157="","",IF(F157="","",VLOOKUP(F157,Bewertungsoptionen!$A$26:$B$30,2,FALSE)))</f>
        <v/>
      </c>
      <c r="S157" s="14">
        <f t="shared" si="9"/>
        <v>0</v>
      </c>
      <c r="T157" s="13" t="str">
        <f>IF(P157="","",IF(H157="","",VLOOKUP(H157,Bewertungsoptionen!$A$36:$B$38,2,FALSE)))</f>
        <v/>
      </c>
      <c r="U157" s="13" t="str">
        <f>IF(P157="","",IF(I157="","",VLOOKUP(I157,Bewertungsoptionen!$A$42:$B$44,2,FALSE)))</f>
        <v/>
      </c>
      <c r="V157" s="13" t="str">
        <f>IF(P157="","",IF(J157="","",VLOOKUP(J157,Bewertungsoptionen!$A$48:$B$50,2,FALSE)))</f>
        <v/>
      </c>
      <c r="W157" s="14">
        <f t="shared" si="10"/>
        <v>0</v>
      </c>
      <c r="X157" s="13" t="str">
        <f>IF(P157="","",IF(L157="","",VLOOKUP(L157,Bewertungsoptionen!$A$56:$B$57,2,FALSE)))</f>
        <v/>
      </c>
      <c r="Y157" s="13" t="str">
        <f>IF(P157="","",IF(M157="","",VLOOKUP(M157,Bewertungsoptionen!$A$61:$B$64,2,FALSE)))</f>
        <v/>
      </c>
      <c r="Z157" s="13" t="str">
        <f>IF(P157="","",IF(N157="","",VLOOKUP(N157,Bewertungsoptionen!$A$68:$B$71,2,FALSE)))</f>
        <v/>
      </c>
      <c r="AA157" s="14">
        <f t="shared" si="11"/>
        <v>0</v>
      </c>
    </row>
    <row r="158" spans="1:27" thickTop="1" thickBot="1" x14ac:dyDescent="0.3">
      <c r="A158" s="4">
        <f t="shared" si="8"/>
        <v>155</v>
      </c>
      <c r="B158" s="38"/>
      <c r="C158" s="38"/>
      <c r="D158" s="39" t="s">
        <v>8</v>
      </c>
      <c r="E158" s="38"/>
      <c r="F158" s="38"/>
      <c r="G158" s="39" t="s">
        <v>8</v>
      </c>
      <c r="H158" s="38"/>
      <c r="I158" s="38"/>
      <c r="J158" s="38"/>
      <c r="K158" s="39" t="s">
        <v>8</v>
      </c>
      <c r="L158" s="38"/>
      <c r="M158" s="38"/>
      <c r="N158" s="38"/>
      <c r="O158" s="39" t="s">
        <v>8</v>
      </c>
      <c r="P158" s="13" t="str">
        <f>IF(B158="","",VLOOKUP(B158,Bewertungsoptionen!$A$4:$B$7,2,FALSE))</f>
        <v/>
      </c>
      <c r="Q158" s="13" t="str">
        <f>IF(P158="","",IF(E158="","",VLOOKUP(E158,Bewertungsoptionen!$A$13:$B$22,2,FALSE)))</f>
        <v/>
      </c>
      <c r="R158" s="13" t="str">
        <f>IF(P158="","",IF(F158="","",VLOOKUP(F158,Bewertungsoptionen!$A$26:$B$30,2,FALSE)))</f>
        <v/>
      </c>
      <c r="S158" s="14">
        <f t="shared" si="9"/>
        <v>0</v>
      </c>
      <c r="T158" s="13" t="str">
        <f>IF(P158="","",IF(H158="","",VLOOKUP(H158,Bewertungsoptionen!$A$36:$B$38,2,FALSE)))</f>
        <v/>
      </c>
      <c r="U158" s="13" t="str">
        <f>IF(P158="","",IF(I158="","",VLOOKUP(I158,Bewertungsoptionen!$A$42:$B$44,2,FALSE)))</f>
        <v/>
      </c>
      <c r="V158" s="13" t="str">
        <f>IF(P158="","",IF(J158="","",VLOOKUP(J158,Bewertungsoptionen!$A$48:$B$50,2,FALSE)))</f>
        <v/>
      </c>
      <c r="W158" s="14">
        <f t="shared" si="10"/>
        <v>0</v>
      </c>
      <c r="X158" s="13" t="str">
        <f>IF(P158="","",IF(L158="","",VLOOKUP(L158,Bewertungsoptionen!$A$56:$B$57,2,FALSE)))</f>
        <v/>
      </c>
      <c r="Y158" s="13" t="str">
        <f>IF(P158="","",IF(M158="","",VLOOKUP(M158,Bewertungsoptionen!$A$61:$B$64,2,FALSE)))</f>
        <v/>
      </c>
      <c r="Z158" s="13" t="str">
        <f>IF(P158="","",IF(N158="","",VLOOKUP(N158,Bewertungsoptionen!$A$68:$B$71,2,FALSE)))</f>
        <v/>
      </c>
      <c r="AA158" s="14">
        <f t="shared" si="11"/>
        <v>0</v>
      </c>
    </row>
    <row r="159" spans="1:27" thickTop="1" thickBot="1" x14ac:dyDescent="0.3">
      <c r="A159" s="4">
        <f t="shared" si="8"/>
        <v>156</v>
      </c>
      <c r="B159" s="38"/>
      <c r="C159" s="38"/>
      <c r="D159" s="39" t="s">
        <v>8</v>
      </c>
      <c r="E159" s="38"/>
      <c r="F159" s="38"/>
      <c r="G159" s="39" t="s">
        <v>8</v>
      </c>
      <c r="H159" s="38"/>
      <c r="I159" s="38"/>
      <c r="J159" s="38"/>
      <c r="K159" s="39" t="s">
        <v>8</v>
      </c>
      <c r="L159" s="38"/>
      <c r="M159" s="38"/>
      <c r="N159" s="38"/>
      <c r="O159" s="39" t="s">
        <v>8</v>
      </c>
      <c r="P159" s="13" t="str">
        <f>IF(B159="","",VLOOKUP(B159,Bewertungsoptionen!$A$4:$B$7,2,FALSE))</f>
        <v/>
      </c>
      <c r="Q159" s="13" t="str">
        <f>IF(P159="","",IF(E159="","",VLOOKUP(E159,Bewertungsoptionen!$A$13:$B$22,2,FALSE)))</f>
        <v/>
      </c>
      <c r="R159" s="13" t="str">
        <f>IF(P159="","",IF(F159="","",VLOOKUP(F159,Bewertungsoptionen!$A$26:$B$30,2,FALSE)))</f>
        <v/>
      </c>
      <c r="S159" s="14">
        <f t="shared" si="9"/>
        <v>0</v>
      </c>
      <c r="T159" s="13" t="str">
        <f>IF(P159="","",IF(H159="","",VLOOKUP(H159,Bewertungsoptionen!$A$36:$B$38,2,FALSE)))</f>
        <v/>
      </c>
      <c r="U159" s="13" t="str">
        <f>IF(P159="","",IF(I159="","",VLOOKUP(I159,Bewertungsoptionen!$A$42:$B$44,2,FALSE)))</f>
        <v/>
      </c>
      <c r="V159" s="13" t="str">
        <f>IF(P159="","",IF(J159="","",VLOOKUP(J159,Bewertungsoptionen!$A$48:$B$50,2,FALSE)))</f>
        <v/>
      </c>
      <c r="W159" s="14">
        <f t="shared" si="10"/>
        <v>0</v>
      </c>
      <c r="X159" s="13" t="str">
        <f>IF(P159="","",IF(L159="","",VLOOKUP(L159,Bewertungsoptionen!$A$56:$B$57,2,FALSE)))</f>
        <v/>
      </c>
      <c r="Y159" s="13" t="str">
        <f>IF(P159="","",IF(M159="","",VLOOKUP(M159,Bewertungsoptionen!$A$61:$B$64,2,FALSE)))</f>
        <v/>
      </c>
      <c r="Z159" s="13" t="str">
        <f>IF(P159="","",IF(N159="","",VLOOKUP(N159,Bewertungsoptionen!$A$68:$B$71,2,FALSE)))</f>
        <v/>
      </c>
      <c r="AA159" s="14">
        <f t="shared" si="11"/>
        <v>0</v>
      </c>
    </row>
    <row r="160" spans="1:27" thickTop="1" thickBot="1" x14ac:dyDescent="0.3">
      <c r="A160" s="4">
        <f t="shared" si="8"/>
        <v>157</v>
      </c>
      <c r="B160" s="38"/>
      <c r="C160" s="38"/>
      <c r="D160" s="39" t="s">
        <v>8</v>
      </c>
      <c r="E160" s="38"/>
      <c r="F160" s="38"/>
      <c r="G160" s="39" t="s">
        <v>8</v>
      </c>
      <c r="H160" s="38"/>
      <c r="I160" s="38"/>
      <c r="J160" s="38"/>
      <c r="K160" s="39" t="s">
        <v>8</v>
      </c>
      <c r="L160" s="38"/>
      <c r="M160" s="38"/>
      <c r="N160" s="38"/>
      <c r="O160" s="39" t="s">
        <v>8</v>
      </c>
      <c r="P160" s="13" t="str">
        <f>IF(B160="","",VLOOKUP(B160,Bewertungsoptionen!$A$4:$B$7,2,FALSE))</f>
        <v/>
      </c>
      <c r="Q160" s="13" t="str">
        <f>IF(P160="","",IF(E160="","",VLOOKUP(E160,Bewertungsoptionen!$A$13:$B$22,2,FALSE)))</f>
        <v/>
      </c>
      <c r="R160" s="13" t="str">
        <f>IF(P160="","",IF(F160="","",VLOOKUP(F160,Bewertungsoptionen!$A$26:$B$30,2,FALSE)))</f>
        <v/>
      </c>
      <c r="S160" s="14">
        <f t="shared" si="9"/>
        <v>0</v>
      </c>
      <c r="T160" s="13" t="str">
        <f>IF(P160="","",IF(H160="","",VLOOKUP(H160,Bewertungsoptionen!$A$36:$B$38,2,FALSE)))</f>
        <v/>
      </c>
      <c r="U160" s="13" t="str">
        <f>IF(P160="","",IF(I160="","",VLOOKUP(I160,Bewertungsoptionen!$A$42:$B$44,2,FALSE)))</f>
        <v/>
      </c>
      <c r="V160" s="13" t="str">
        <f>IF(P160="","",IF(J160="","",VLOOKUP(J160,Bewertungsoptionen!$A$48:$B$50,2,FALSE)))</f>
        <v/>
      </c>
      <c r="W160" s="14">
        <f t="shared" si="10"/>
        <v>0</v>
      </c>
      <c r="X160" s="13" t="str">
        <f>IF(P160="","",IF(L160="","",VLOOKUP(L160,Bewertungsoptionen!$A$56:$B$57,2,FALSE)))</f>
        <v/>
      </c>
      <c r="Y160" s="13" t="str">
        <f>IF(P160="","",IF(M160="","",VLOOKUP(M160,Bewertungsoptionen!$A$61:$B$64,2,FALSE)))</f>
        <v/>
      </c>
      <c r="Z160" s="13" t="str">
        <f>IF(P160="","",IF(N160="","",VLOOKUP(N160,Bewertungsoptionen!$A$68:$B$71,2,FALSE)))</f>
        <v/>
      </c>
      <c r="AA160" s="14">
        <f t="shared" si="11"/>
        <v>0</v>
      </c>
    </row>
    <row r="161" spans="1:27" thickTop="1" thickBot="1" x14ac:dyDescent="0.3">
      <c r="A161" s="4">
        <f t="shared" si="8"/>
        <v>158</v>
      </c>
      <c r="B161" s="38"/>
      <c r="C161" s="38"/>
      <c r="D161" s="39" t="s">
        <v>8</v>
      </c>
      <c r="E161" s="38"/>
      <c r="F161" s="38"/>
      <c r="G161" s="39" t="s">
        <v>8</v>
      </c>
      <c r="H161" s="38"/>
      <c r="I161" s="38"/>
      <c r="J161" s="38"/>
      <c r="K161" s="39" t="s">
        <v>8</v>
      </c>
      <c r="L161" s="38"/>
      <c r="M161" s="38"/>
      <c r="N161" s="38"/>
      <c r="O161" s="39" t="s">
        <v>8</v>
      </c>
      <c r="P161" s="13" t="str">
        <f>IF(B161="","",VLOOKUP(B161,Bewertungsoptionen!$A$4:$B$7,2,FALSE))</f>
        <v/>
      </c>
      <c r="Q161" s="13" t="str">
        <f>IF(P161="","",IF(E161="","",VLOOKUP(E161,Bewertungsoptionen!$A$13:$B$22,2,FALSE)))</f>
        <v/>
      </c>
      <c r="R161" s="13" t="str">
        <f>IF(P161="","",IF(F161="","",VLOOKUP(F161,Bewertungsoptionen!$A$26:$B$30,2,FALSE)))</f>
        <v/>
      </c>
      <c r="S161" s="14">
        <f t="shared" si="9"/>
        <v>0</v>
      </c>
      <c r="T161" s="13" t="str">
        <f>IF(P161="","",IF(H161="","",VLOOKUP(H161,Bewertungsoptionen!$A$36:$B$38,2,FALSE)))</f>
        <v/>
      </c>
      <c r="U161" s="13" t="str">
        <f>IF(P161="","",IF(I161="","",VLOOKUP(I161,Bewertungsoptionen!$A$42:$B$44,2,FALSE)))</f>
        <v/>
      </c>
      <c r="V161" s="13" t="str">
        <f>IF(P161="","",IF(J161="","",VLOOKUP(J161,Bewertungsoptionen!$A$48:$B$50,2,FALSE)))</f>
        <v/>
      </c>
      <c r="W161" s="14">
        <f t="shared" si="10"/>
        <v>0</v>
      </c>
      <c r="X161" s="13" t="str">
        <f>IF(P161="","",IF(L161="","",VLOOKUP(L161,Bewertungsoptionen!$A$56:$B$57,2,FALSE)))</f>
        <v/>
      </c>
      <c r="Y161" s="13" t="str">
        <f>IF(P161="","",IF(M161="","",VLOOKUP(M161,Bewertungsoptionen!$A$61:$B$64,2,FALSE)))</f>
        <v/>
      </c>
      <c r="Z161" s="13" t="str">
        <f>IF(P161="","",IF(N161="","",VLOOKUP(N161,Bewertungsoptionen!$A$68:$B$71,2,FALSE)))</f>
        <v/>
      </c>
      <c r="AA161" s="14">
        <f t="shared" si="11"/>
        <v>0</v>
      </c>
    </row>
    <row r="162" spans="1:27" thickTop="1" thickBot="1" x14ac:dyDescent="0.3">
      <c r="A162" s="4">
        <f t="shared" si="8"/>
        <v>159</v>
      </c>
      <c r="B162" s="38"/>
      <c r="C162" s="38"/>
      <c r="D162" s="39" t="s">
        <v>8</v>
      </c>
      <c r="E162" s="38"/>
      <c r="F162" s="38"/>
      <c r="G162" s="39" t="s">
        <v>8</v>
      </c>
      <c r="H162" s="38"/>
      <c r="I162" s="38"/>
      <c r="J162" s="38"/>
      <c r="K162" s="39" t="s">
        <v>8</v>
      </c>
      <c r="L162" s="38"/>
      <c r="M162" s="38"/>
      <c r="N162" s="38"/>
      <c r="O162" s="39" t="s">
        <v>8</v>
      </c>
      <c r="P162" s="13" t="str">
        <f>IF(B162="","",VLOOKUP(B162,Bewertungsoptionen!$A$4:$B$7,2,FALSE))</f>
        <v/>
      </c>
      <c r="Q162" s="13" t="str">
        <f>IF(P162="","",IF(E162="","",VLOOKUP(E162,Bewertungsoptionen!$A$13:$B$22,2,FALSE)))</f>
        <v/>
      </c>
      <c r="R162" s="13" t="str">
        <f>IF(P162="","",IF(F162="","",VLOOKUP(F162,Bewertungsoptionen!$A$26:$B$30,2,FALSE)))</f>
        <v/>
      </c>
      <c r="S162" s="14">
        <f t="shared" si="9"/>
        <v>0</v>
      </c>
      <c r="T162" s="13" t="str">
        <f>IF(P162="","",IF(H162="","",VLOOKUP(H162,Bewertungsoptionen!$A$36:$B$38,2,FALSE)))</f>
        <v/>
      </c>
      <c r="U162" s="13" t="str">
        <f>IF(P162="","",IF(I162="","",VLOOKUP(I162,Bewertungsoptionen!$A$42:$B$44,2,FALSE)))</f>
        <v/>
      </c>
      <c r="V162" s="13" t="str">
        <f>IF(P162="","",IF(J162="","",VLOOKUP(J162,Bewertungsoptionen!$A$48:$B$50,2,FALSE)))</f>
        <v/>
      </c>
      <c r="W162" s="14">
        <f t="shared" si="10"/>
        <v>0</v>
      </c>
      <c r="X162" s="13" t="str">
        <f>IF(P162="","",IF(L162="","",VLOOKUP(L162,Bewertungsoptionen!$A$56:$B$57,2,FALSE)))</f>
        <v/>
      </c>
      <c r="Y162" s="13" t="str">
        <f>IF(P162="","",IF(M162="","",VLOOKUP(M162,Bewertungsoptionen!$A$61:$B$64,2,FALSE)))</f>
        <v/>
      </c>
      <c r="Z162" s="13" t="str">
        <f>IF(P162="","",IF(N162="","",VLOOKUP(N162,Bewertungsoptionen!$A$68:$B$71,2,FALSE)))</f>
        <v/>
      </c>
      <c r="AA162" s="14">
        <f t="shared" si="11"/>
        <v>0</v>
      </c>
    </row>
    <row r="163" spans="1:27" thickTop="1" thickBot="1" x14ac:dyDescent="0.3">
      <c r="A163" s="4">
        <f t="shared" si="8"/>
        <v>160</v>
      </c>
      <c r="B163" s="38"/>
      <c r="C163" s="38"/>
      <c r="D163" s="39" t="s">
        <v>8</v>
      </c>
      <c r="E163" s="38"/>
      <c r="F163" s="38"/>
      <c r="G163" s="39" t="s">
        <v>8</v>
      </c>
      <c r="H163" s="38"/>
      <c r="I163" s="38"/>
      <c r="J163" s="38"/>
      <c r="K163" s="39" t="s">
        <v>8</v>
      </c>
      <c r="L163" s="38"/>
      <c r="M163" s="38"/>
      <c r="N163" s="38"/>
      <c r="O163" s="39" t="s">
        <v>8</v>
      </c>
      <c r="P163" s="13" t="str">
        <f>IF(B163="","",VLOOKUP(B163,Bewertungsoptionen!$A$4:$B$7,2,FALSE))</f>
        <v/>
      </c>
      <c r="Q163" s="13" t="str">
        <f>IF(P163="","",IF(E163="","",VLOOKUP(E163,Bewertungsoptionen!$A$13:$B$22,2,FALSE)))</f>
        <v/>
      </c>
      <c r="R163" s="13" t="str">
        <f>IF(P163="","",IF(F163="","",VLOOKUP(F163,Bewertungsoptionen!$A$26:$B$30,2,FALSE)))</f>
        <v/>
      </c>
      <c r="S163" s="14">
        <f t="shared" si="9"/>
        <v>0</v>
      </c>
      <c r="T163" s="13" t="str">
        <f>IF(P163="","",IF(H163="","",VLOOKUP(H163,Bewertungsoptionen!$A$36:$B$38,2,FALSE)))</f>
        <v/>
      </c>
      <c r="U163" s="13" t="str">
        <f>IF(P163="","",IF(I163="","",VLOOKUP(I163,Bewertungsoptionen!$A$42:$B$44,2,FALSE)))</f>
        <v/>
      </c>
      <c r="V163" s="13" t="str">
        <f>IF(P163="","",IF(J163="","",VLOOKUP(J163,Bewertungsoptionen!$A$48:$B$50,2,FALSE)))</f>
        <v/>
      </c>
      <c r="W163" s="14">
        <f t="shared" si="10"/>
        <v>0</v>
      </c>
      <c r="X163" s="13" t="str">
        <f>IF(P163="","",IF(L163="","",VLOOKUP(L163,Bewertungsoptionen!$A$56:$B$57,2,FALSE)))</f>
        <v/>
      </c>
      <c r="Y163" s="13" t="str">
        <f>IF(P163="","",IF(M163="","",VLOOKUP(M163,Bewertungsoptionen!$A$61:$B$64,2,FALSE)))</f>
        <v/>
      </c>
      <c r="Z163" s="13" t="str">
        <f>IF(P163="","",IF(N163="","",VLOOKUP(N163,Bewertungsoptionen!$A$68:$B$71,2,FALSE)))</f>
        <v/>
      </c>
      <c r="AA163" s="14">
        <f t="shared" si="11"/>
        <v>0</v>
      </c>
    </row>
    <row r="164" spans="1:27" thickTop="1" thickBot="1" x14ac:dyDescent="0.3">
      <c r="A164" s="4">
        <f t="shared" si="8"/>
        <v>161</v>
      </c>
      <c r="B164" s="38"/>
      <c r="C164" s="38"/>
      <c r="D164" s="39" t="s">
        <v>8</v>
      </c>
      <c r="E164" s="38"/>
      <c r="F164" s="38"/>
      <c r="G164" s="39" t="s">
        <v>8</v>
      </c>
      <c r="H164" s="38"/>
      <c r="I164" s="38"/>
      <c r="J164" s="38"/>
      <c r="K164" s="39" t="s">
        <v>8</v>
      </c>
      <c r="L164" s="38"/>
      <c r="M164" s="38"/>
      <c r="N164" s="38"/>
      <c r="O164" s="39" t="s">
        <v>8</v>
      </c>
      <c r="P164" s="13" t="str">
        <f>IF(B164="","",VLOOKUP(B164,Bewertungsoptionen!$A$4:$B$7,2,FALSE))</f>
        <v/>
      </c>
      <c r="Q164" s="13" t="str">
        <f>IF(P164="","",IF(E164="","",VLOOKUP(E164,Bewertungsoptionen!$A$13:$B$22,2,FALSE)))</f>
        <v/>
      </c>
      <c r="R164" s="13" t="str">
        <f>IF(P164="","",IF(F164="","",VLOOKUP(F164,Bewertungsoptionen!$A$26:$B$30,2,FALSE)))</f>
        <v/>
      </c>
      <c r="S164" s="14">
        <f t="shared" si="9"/>
        <v>0</v>
      </c>
      <c r="T164" s="13" t="str">
        <f>IF(P164="","",IF(H164="","",VLOOKUP(H164,Bewertungsoptionen!$A$36:$B$38,2,FALSE)))</f>
        <v/>
      </c>
      <c r="U164" s="13" t="str">
        <f>IF(P164="","",IF(I164="","",VLOOKUP(I164,Bewertungsoptionen!$A$42:$B$44,2,FALSE)))</f>
        <v/>
      </c>
      <c r="V164" s="13" t="str">
        <f>IF(P164="","",IF(J164="","",VLOOKUP(J164,Bewertungsoptionen!$A$48:$B$50,2,FALSE)))</f>
        <v/>
      </c>
      <c r="W164" s="14">
        <f t="shared" si="10"/>
        <v>0</v>
      </c>
      <c r="X164" s="13" t="str">
        <f>IF(P164="","",IF(L164="","",VLOOKUP(L164,Bewertungsoptionen!$A$56:$B$57,2,FALSE)))</f>
        <v/>
      </c>
      <c r="Y164" s="13" t="str">
        <f>IF(P164="","",IF(M164="","",VLOOKUP(M164,Bewertungsoptionen!$A$61:$B$64,2,FALSE)))</f>
        <v/>
      </c>
      <c r="Z164" s="13" t="str">
        <f>IF(P164="","",IF(N164="","",VLOOKUP(N164,Bewertungsoptionen!$A$68:$B$71,2,FALSE)))</f>
        <v/>
      </c>
      <c r="AA164" s="14">
        <f t="shared" si="11"/>
        <v>0</v>
      </c>
    </row>
    <row r="165" spans="1:27" thickTop="1" thickBot="1" x14ac:dyDescent="0.3">
      <c r="A165" s="4">
        <f t="shared" si="8"/>
        <v>162</v>
      </c>
      <c r="B165" s="38"/>
      <c r="C165" s="38"/>
      <c r="D165" s="39" t="s">
        <v>8</v>
      </c>
      <c r="E165" s="38"/>
      <c r="F165" s="38"/>
      <c r="G165" s="39" t="s">
        <v>8</v>
      </c>
      <c r="H165" s="38"/>
      <c r="I165" s="38"/>
      <c r="J165" s="38"/>
      <c r="K165" s="39" t="s">
        <v>8</v>
      </c>
      <c r="L165" s="38"/>
      <c r="M165" s="38"/>
      <c r="N165" s="38"/>
      <c r="O165" s="39" t="s">
        <v>8</v>
      </c>
      <c r="P165" s="13" t="str">
        <f>IF(B165="","",VLOOKUP(B165,Bewertungsoptionen!$A$4:$B$7,2,FALSE))</f>
        <v/>
      </c>
      <c r="Q165" s="13" t="str">
        <f>IF(P165="","",IF(E165="","",VLOOKUP(E165,Bewertungsoptionen!$A$13:$B$22,2,FALSE)))</f>
        <v/>
      </c>
      <c r="R165" s="13" t="str">
        <f>IF(P165="","",IF(F165="","",VLOOKUP(F165,Bewertungsoptionen!$A$26:$B$30,2,FALSE)))</f>
        <v/>
      </c>
      <c r="S165" s="14">
        <f t="shared" si="9"/>
        <v>0</v>
      </c>
      <c r="T165" s="13" t="str">
        <f>IF(P165="","",IF(H165="","",VLOOKUP(H165,Bewertungsoptionen!$A$36:$B$38,2,FALSE)))</f>
        <v/>
      </c>
      <c r="U165" s="13" t="str">
        <f>IF(P165="","",IF(I165="","",VLOOKUP(I165,Bewertungsoptionen!$A$42:$B$44,2,FALSE)))</f>
        <v/>
      </c>
      <c r="V165" s="13" t="str">
        <f>IF(P165="","",IF(J165="","",VLOOKUP(J165,Bewertungsoptionen!$A$48:$B$50,2,FALSE)))</f>
        <v/>
      </c>
      <c r="W165" s="14">
        <f t="shared" si="10"/>
        <v>0</v>
      </c>
      <c r="X165" s="13" t="str">
        <f>IF(P165="","",IF(L165="","",VLOOKUP(L165,Bewertungsoptionen!$A$56:$B$57,2,FALSE)))</f>
        <v/>
      </c>
      <c r="Y165" s="13" t="str">
        <f>IF(P165="","",IF(M165="","",VLOOKUP(M165,Bewertungsoptionen!$A$61:$B$64,2,FALSE)))</f>
        <v/>
      </c>
      <c r="Z165" s="13" t="str">
        <f>IF(P165="","",IF(N165="","",VLOOKUP(N165,Bewertungsoptionen!$A$68:$B$71,2,FALSE)))</f>
        <v/>
      </c>
      <c r="AA165" s="14">
        <f t="shared" si="11"/>
        <v>0</v>
      </c>
    </row>
    <row r="166" spans="1:27" thickTop="1" thickBot="1" x14ac:dyDescent="0.3">
      <c r="A166" s="4">
        <f t="shared" si="8"/>
        <v>163</v>
      </c>
      <c r="B166" s="38"/>
      <c r="C166" s="38"/>
      <c r="D166" s="39" t="s">
        <v>8</v>
      </c>
      <c r="E166" s="38"/>
      <c r="F166" s="38"/>
      <c r="G166" s="39" t="s">
        <v>8</v>
      </c>
      <c r="H166" s="38"/>
      <c r="I166" s="38"/>
      <c r="J166" s="38"/>
      <c r="K166" s="39" t="s">
        <v>8</v>
      </c>
      <c r="L166" s="38"/>
      <c r="M166" s="38"/>
      <c r="N166" s="38"/>
      <c r="O166" s="39" t="s">
        <v>8</v>
      </c>
      <c r="P166" s="13" t="str">
        <f>IF(B166="","",VLOOKUP(B166,Bewertungsoptionen!$A$4:$B$7,2,FALSE))</f>
        <v/>
      </c>
      <c r="Q166" s="13" t="str">
        <f>IF(P166="","",IF(E166="","",VLOOKUP(E166,Bewertungsoptionen!$A$13:$B$22,2,FALSE)))</f>
        <v/>
      </c>
      <c r="R166" s="13" t="str">
        <f>IF(P166="","",IF(F166="","",VLOOKUP(F166,Bewertungsoptionen!$A$26:$B$30,2,FALSE)))</f>
        <v/>
      </c>
      <c r="S166" s="14">
        <f t="shared" si="9"/>
        <v>0</v>
      </c>
      <c r="T166" s="13" t="str">
        <f>IF(P166="","",IF(H166="","",VLOOKUP(H166,Bewertungsoptionen!$A$36:$B$38,2,FALSE)))</f>
        <v/>
      </c>
      <c r="U166" s="13" t="str">
        <f>IF(P166="","",IF(I166="","",VLOOKUP(I166,Bewertungsoptionen!$A$42:$B$44,2,FALSE)))</f>
        <v/>
      </c>
      <c r="V166" s="13" t="str">
        <f>IF(P166="","",IF(J166="","",VLOOKUP(J166,Bewertungsoptionen!$A$48:$B$50,2,FALSE)))</f>
        <v/>
      </c>
      <c r="W166" s="14">
        <f t="shared" si="10"/>
        <v>0</v>
      </c>
      <c r="X166" s="13" t="str">
        <f>IF(P166="","",IF(L166="","",VLOOKUP(L166,Bewertungsoptionen!$A$56:$B$57,2,FALSE)))</f>
        <v/>
      </c>
      <c r="Y166" s="13" t="str">
        <f>IF(P166="","",IF(M166="","",VLOOKUP(M166,Bewertungsoptionen!$A$61:$B$64,2,FALSE)))</f>
        <v/>
      </c>
      <c r="Z166" s="13" t="str">
        <f>IF(P166="","",IF(N166="","",VLOOKUP(N166,Bewertungsoptionen!$A$68:$B$71,2,FALSE)))</f>
        <v/>
      </c>
      <c r="AA166" s="14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38"/>
      <c r="C167" s="38"/>
      <c r="D167" s="39" t="s">
        <v>8</v>
      </c>
      <c r="E167" s="38"/>
      <c r="F167" s="38"/>
      <c r="G167" s="39" t="s">
        <v>8</v>
      </c>
      <c r="H167" s="38"/>
      <c r="I167" s="38"/>
      <c r="J167" s="38"/>
      <c r="K167" s="39" t="s">
        <v>8</v>
      </c>
      <c r="L167" s="38"/>
      <c r="M167" s="38"/>
      <c r="N167" s="38"/>
      <c r="O167" s="39" t="s">
        <v>8</v>
      </c>
      <c r="P167" s="13" t="str">
        <f>IF(B167="","",VLOOKUP(B167,Bewertungsoptionen!$A$4:$B$7,2,FALSE))</f>
        <v/>
      </c>
      <c r="Q167" s="13" t="str">
        <f>IF(P167="","",IF(E167="","",VLOOKUP(E167,Bewertungsoptionen!$A$13:$B$22,2,FALSE)))</f>
        <v/>
      </c>
      <c r="R167" s="13" t="str">
        <f>IF(P167="","",IF(F167="","",VLOOKUP(F167,Bewertungsoptionen!$A$26:$B$30,2,FALSE)))</f>
        <v/>
      </c>
      <c r="S167" s="14">
        <f t="shared" si="9"/>
        <v>0</v>
      </c>
      <c r="T167" s="13" t="str">
        <f>IF(P167="","",IF(H167="","",VLOOKUP(H167,Bewertungsoptionen!$A$36:$B$38,2,FALSE)))</f>
        <v/>
      </c>
      <c r="U167" s="13" t="str">
        <f>IF(P167="","",IF(I167="","",VLOOKUP(I167,Bewertungsoptionen!$A$42:$B$44,2,FALSE)))</f>
        <v/>
      </c>
      <c r="V167" s="13" t="str">
        <f>IF(P167="","",IF(J167="","",VLOOKUP(J167,Bewertungsoptionen!$A$48:$B$50,2,FALSE)))</f>
        <v/>
      </c>
      <c r="W167" s="14">
        <f t="shared" si="10"/>
        <v>0</v>
      </c>
      <c r="X167" s="13" t="str">
        <f>IF(P167="","",IF(L167="","",VLOOKUP(L167,Bewertungsoptionen!$A$56:$B$57,2,FALSE)))</f>
        <v/>
      </c>
      <c r="Y167" s="13" t="str">
        <f>IF(P167="","",IF(M167="","",VLOOKUP(M167,Bewertungsoptionen!$A$61:$B$64,2,FALSE)))</f>
        <v/>
      </c>
      <c r="Z167" s="13" t="str">
        <f>IF(P167="","",IF(N167="","",VLOOKUP(N167,Bewertungsoptionen!$A$68:$B$71,2,FALSE)))</f>
        <v/>
      </c>
      <c r="AA167" s="14">
        <f t="shared" si="11"/>
        <v>0</v>
      </c>
    </row>
    <row r="168" spans="1:27" thickTop="1" thickBot="1" x14ac:dyDescent="0.3">
      <c r="A168" s="4">
        <f t="shared" si="12"/>
        <v>165</v>
      </c>
      <c r="B168" s="38"/>
      <c r="C168" s="38"/>
      <c r="D168" s="39" t="s">
        <v>8</v>
      </c>
      <c r="E168" s="38"/>
      <c r="F168" s="38"/>
      <c r="G168" s="39" t="s">
        <v>8</v>
      </c>
      <c r="H168" s="38"/>
      <c r="I168" s="38"/>
      <c r="J168" s="38"/>
      <c r="K168" s="39" t="s">
        <v>8</v>
      </c>
      <c r="L168" s="38"/>
      <c r="M168" s="38"/>
      <c r="N168" s="38"/>
      <c r="O168" s="39" t="s">
        <v>8</v>
      </c>
      <c r="P168" s="13" t="str">
        <f>IF(B168="","",VLOOKUP(B168,Bewertungsoptionen!$A$4:$B$7,2,FALSE))</f>
        <v/>
      </c>
      <c r="Q168" s="13" t="str">
        <f>IF(P168="","",IF(E168="","",VLOOKUP(E168,Bewertungsoptionen!$A$13:$B$22,2,FALSE)))</f>
        <v/>
      </c>
      <c r="R168" s="13" t="str">
        <f>IF(P168="","",IF(F168="","",VLOOKUP(F168,Bewertungsoptionen!$A$26:$B$30,2,FALSE)))</f>
        <v/>
      </c>
      <c r="S168" s="14">
        <f t="shared" si="9"/>
        <v>0</v>
      </c>
      <c r="T168" s="13" t="str">
        <f>IF(P168="","",IF(H168="","",VLOOKUP(H168,Bewertungsoptionen!$A$36:$B$38,2,FALSE)))</f>
        <v/>
      </c>
      <c r="U168" s="13" t="str">
        <f>IF(P168="","",IF(I168="","",VLOOKUP(I168,Bewertungsoptionen!$A$42:$B$44,2,FALSE)))</f>
        <v/>
      </c>
      <c r="V168" s="13" t="str">
        <f>IF(P168="","",IF(J168="","",VLOOKUP(J168,Bewertungsoptionen!$A$48:$B$50,2,FALSE)))</f>
        <v/>
      </c>
      <c r="W168" s="14">
        <f t="shared" si="10"/>
        <v>0</v>
      </c>
      <c r="X168" s="13" t="str">
        <f>IF(P168="","",IF(L168="","",VLOOKUP(L168,Bewertungsoptionen!$A$56:$B$57,2,FALSE)))</f>
        <v/>
      </c>
      <c r="Y168" s="13" t="str">
        <f>IF(P168="","",IF(M168="","",VLOOKUP(M168,Bewertungsoptionen!$A$61:$B$64,2,FALSE)))</f>
        <v/>
      </c>
      <c r="Z168" s="13" t="str">
        <f>IF(P168="","",IF(N168="","",VLOOKUP(N168,Bewertungsoptionen!$A$68:$B$71,2,FALSE)))</f>
        <v/>
      </c>
      <c r="AA168" s="14">
        <f t="shared" si="11"/>
        <v>0</v>
      </c>
    </row>
    <row r="169" spans="1:27" thickTop="1" thickBot="1" x14ac:dyDescent="0.3">
      <c r="A169" s="4">
        <f t="shared" si="12"/>
        <v>166</v>
      </c>
      <c r="B169" s="38"/>
      <c r="C169" s="38"/>
      <c r="D169" s="39" t="s">
        <v>8</v>
      </c>
      <c r="E169" s="38"/>
      <c r="F169" s="38"/>
      <c r="G169" s="39" t="s">
        <v>8</v>
      </c>
      <c r="H169" s="38"/>
      <c r="I169" s="38"/>
      <c r="J169" s="38"/>
      <c r="K169" s="39" t="s">
        <v>8</v>
      </c>
      <c r="L169" s="38"/>
      <c r="M169" s="38"/>
      <c r="N169" s="38"/>
      <c r="O169" s="39" t="s">
        <v>8</v>
      </c>
      <c r="P169" s="13" t="str">
        <f>IF(B169="","",VLOOKUP(B169,Bewertungsoptionen!$A$4:$B$7,2,FALSE))</f>
        <v/>
      </c>
      <c r="Q169" s="13" t="str">
        <f>IF(P169="","",IF(E169="","",VLOOKUP(E169,Bewertungsoptionen!$A$13:$B$22,2,FALSE)))</f>
        <v/>
      </c>
      <c r="R169" s="13" t="str">
        <f>IF(P169="","",IF(F169="","",VLOOKUP(F169,Bewertungsoptionen!$A$26:$B$30,2,FALSE)))</f>
        <v/>
      </c>
      <c r="S169" s="14">
        <f t="shared" si="9"/>
        <v>0</v>
      </c>
      <c r="T169" s="13" t="str">
        <f>IF(P169="","",IF(H169="","",VLOOKUP(H169,Bewertungsoptionen!$A$36:$B$38,2,FALSE)))</f>
        <v/>
      </c>
      <c r="U169" s="13" t="str">
        <f>IF(P169="","",IF(I169="","",VLOOKUP(I169,Bewertungsoptionen!$A$42:$B$44,2,FALSE)))</f>
        <v/>
      </c>
      <c r="V169" s="13" t="str">
        <f>IF(P169="","",IF(J169="","",VLOOKUP(J169,Bewertungsoptionen!$A$48:$B$50,2,FALSE)))</f>
        <v/>
      </c>
      <c r="W169" s="14">
        <f t="shared" si="10"/>
        <v>0</v>
      </c>
      <c r="X169" s="13" t="str">
        <f>IF(P169="","",IF(L169="","",VLOOKUP(L169,Bewertungsoptionen!$A$56:$B$57,2,FALSE)))</f>
        <v/>
      </c>
      <c r="Y169" s="13" t="str">
        <f>IF(P169="","",IF(M169="","",VLOOKUP(M169,Bewertungsoptionen!$A$61:$B$64,2,FALSE)))</f>
        <v/>
      </c>
      <c r="Z169" s="13" t="str">
        <f>IF(P169="","",IF(N169="","",VLOOKUP(N169,Bewertungsoptionen!$A$68:$B$71,2,FALSE)))</f>
        <v/>
      </c>
      <c r="AA169" s="14">
        <f t="shared" si="11"/>
        <v>0</v>
      </c>
    </row>
    <row r="170" spans="1:27" thickTop="1" thickBot="1" x14ac:dyDescent="0.3">
      <c r="A170" s="4">
        <f t="shared" si="12"/>
        <v>167</v>
      </c>
      <c r="B170" s="38"/>
      <c r="C170" s="38"/>
      <c r="D170" s="39" t="s">
        <v>8</v>
      </c>
      <c r="E170" s="38"/>
      <c r="F170" s="38"/>
      <c r="G170" s="39" t="s">
        <v>8</v>
      </c>
      <c r="H170" s="38"/>
      <c r="I170" s="38"/>
      <c r="J170" s="38"/>
      <c r="K170" s="39" t="s">
        <v>8</v>
      </c>
      <c r="L170" s="38"/>
      <c r="M170" s="38"/>
      <c r="N170" s="38"/>
      <c r="O170" s="39" t="s">
        <v>8</v>
      </c>
      <c r="P170" s="13" t="str">
        <f>IF(B170="","",VLOOKUP(B170,Bewertungsoptionen!$A$4:$B$7,2,FALSE))</f>
        <v/>
      </c>
      <c r="Q170" s="13" t="str">
        <f>IF(P170="","",IF(E170="","",VLOOKUP(E170,Bewertungsoptionen!$A$13:$B$22,2,FALSE)))</f>
        <v/>
      </c>
      <c r="R170" s="13" t="str">
        <f>IF(P170="","",IF(F170="","",VLOOKUP(F170,Bewertungsoptionen!$A$26:$B$30,2,FALSE)))</f>
        <v/>
      </c>
      <c r="S170" s="14">
        <f t="shared" si="9"/>
        <v>0</v>
      </c>
      <c r="T170" s="13" t="str">
        <f>IF(P170="","",IF(H170="","",VLOOKUP(H170,Bewertungsoptionen!$A$36:$B$38,2,FALSE)))</f>
        <v/>
      </c>
      <c r="U170" s="13" t="str">
        <f>IF(P170="","",IF(I170="","",VLOOKUP(I170,Bewertungsoptionen!$A$42:$B$44,2,FALSE)))</f>
        <v/>
      </c>
      <c r="V170" s="13" t="str">
        <f>IF(P170="","",IF(J170="","",VLOOKUP(J170,Bewertungsoptionen!$A$48:$B$50,2,FALSE)))</f>
        <v/>
      </c>
      <c r="W170" s="14">
        <f t="shared" si="10"/>
        <v>0</v>
      </c>
      <c r="X170" s="13" t="str">
        <f>IF(P170="","",IF(L170="","",VLOOKUP(L170,Bewertungsoptionen!$A$56:$B$57,2,FALSE)))</f>
        <v/>
      </c>
      <c r="Y170" s="13" t="str">
        <f>IF(P170="","",IF(M170="","",VLOOKUP(M170,Bewertungsoptionen!$A$61:$B$64,2,FALSE)))</f>
        <v/>
      </c>
      <c r="Z170" s="13" t="str">
        <f>IF(P170="","",IF(N170="","",VLOOKUP(N170,Bewertungsoptionen!$A$68:$B$71,2,FALSE)))</f>
        <v/>
      </c>
      <c r="AA170" s="14">
        <f t="shared" si="11"/>
        <v>0</v>
      </c>
    </row>
    <row r="171" spans="1:27" thickTop="1" thickBot="1" x14ac:dyDescent="0.3">
      <c r="A171" s="4">
        <f t="shared" si="12"/>
        <v>168</v>
      </c>
      <c r="B171" s="38"/>
      <c r="C171" s="38"/>
      <c r="D171" s="39" t="s">
        <v>8</v>
      </c>
      <c r="E171" s="38"/>
      <c r="F171" s="38"/>
      <c r="G171" s="39" t="s">
        <v>8</v>
      </c>
      <c r="H171" s="38"/>
      <c r="I171" s="38"/>
      <c r="J171" s="38"/>
      <c r="K171" s="39" t="s">
        <v>8</v>
      </c>
      <c r="L171" s="38"/>
      <c r="M171" s="38"/>
      <c r="N171" s="38"/>
      <c r="O171" s="39" t="s">
        <v>8</v>
      </c>
      <c r="P171" s="13" t="str">
        <f>IF(B171="","",VLOOKUP(B171,Bewertungsoptionen!$A$4:$B$7,2,FALSE))</f>
        <v/>
      </c>
      <c r="Q171" s="13" t="str">
        <f>IF(P171="","",IF(E171="","",VLOOKUP(E171,Bewertungsoptionen!$A$13:$B$22,2,FALSE)))</f>
        <v/>
      </c>
      <c r="R171" s="13" t="str">
        <f>IF(P171="","",IF(F171="","",VLOOKUP(F171,Bewertungsoptionen!$A$26:$B$30,2,FALSE)))</f>
        <v/>
      </c>
      <c r="S171" s="14">
        <f t="shared" si="9"/>
        <v>0</v>
      </c>
      <c r="T171" s="13" t="str">
        <f>IF(P171="","",IF(H171="","",VLOOKUP(H171,Bewertungsoptionen!$A$36:$B$38,2,FALSE)))</f>
        <v/>
      </c>
      <c r="U171" s="13" t="str">
        <f>IF(P171="","",IF(I171="","",VLOOKUP(I171,Bewertungsoptionen!$A$42:$B$44,2,FALSE)))</f>
        <v/>
      </c>
      <c r="V171" s="13" t="str">
        <f>IF(P171="","",IF(J171="","",VLOOKUP(J171,Bewertungsoptionen!$A$48:$B$50,2,FALSE)))</f>
        <v/>
      </c>
      <c r="W171" s="14">
        <f t="shared" si="10"/>
        <v>0</v>
      </c>
      <c r="X171" s="13" t="str">
        <f>IF(P171="","",IF(L171="","",VLOOKUP(L171,Bewertungsoptionen!$A$56:$B$57,2,FALSE)))</f>
        <v/>
      </c>
      <c r="Y171" s="13" t="str">
        <f>IF(P171="","",IF(M171="","",VLOOKUP(M171,Bewertungsoptionen!$A$61:$B$64,2,FALSE)))</f>
        <v/>
      </c>
      <c r="Z171" s="13" t="str">
        <f>IF(P171="","",IF(N171="","",VLOOKUP(N171,Bewertungsoptionen!$A$68:$B$71,2,FALSE)))</f>
        <v/>
      </c>
      <c r="AA171" s="14">
        <f t="shared" si="11"/>
        <v>0</v>
      </c>
    </row>
    <row r="172" spans="1:27" thickTop="1" thickBot="1" x14ac:dyDescent="0.3">
      <c r="A172" s="4">
        <f t="shared" si="12"/>
        <v>169</v>
      </c>
      <c r="B172" s="38"/>
      <c r="C172" s="38"/>
      <c r="D172" s="39" t="s">
        <v>8</v>
      </c>
      <c r="E172" s="38"/>
      <c r="F172" s="38"/>
      <c r="G172" s="39" t="s">
        <v>8</v>
      </c>
      <c r="H172" s="38"/>
      <c r="I172" s="38"/>
      <c r="J172" s="38"/>
      <c r="K172" s="39" t="s">
        <v>8</v>
      </c>
      <c r="L172" s="38"/>
      <c r="M172" s="38"/>
      <c r="N172" s="38"/>
      <c r="O172" s="39" t="s">
        <v>8</v>
      </c>
      <c r="P172" s="13" t="str">
        <f>IF(B172="","",VLOOKUP(B172,Bewertungsoptionen!$A$4:$B$7,2,FALSE))</f>
        <v/>
      </c>
      <c r="Q172" s="13" t="str">
        <f>IF(P172="","",IF(E172="","",VLOOKUP(E172,Bewertungsoptionen!$A$13:$B$22,2,FALSE)))</f>
        <v/>
      </c>
      <c r="R172" s="13" t="str">
        <f>IF(P172="","",IF(F172="","",VLOOKUP(F172,Bewertungsoptionen!$A$26:$B$30,2,FALSE)))</f>
        <v/>
      </c>
      <c r="S172" s="14">
        <f t="shared" si="9"/>
        <v>0</v>
      </c>
      <c r="T172" s="13" t="str">
        <f>IF(P172="","",IF(H172="","",VLOOKUP(H172,Bewertungsoptionen!$A$36:$B$38,2,FALSE)))</f>
        <v/>
      </c>
      <c r="U172" s="13" t="str">
        <f>IF(P172="","",IF(I172="","",VLOOKUP(I172,Bewertungsoptionen!$A$42:$B$44,2,FALSE)))</f>
        <v/>
      </c>
      <c r="V172" s="13" t="str">
        <f>IF(P172="","",IF(J172="","",VLOOKUP(J172,Bewertungsoptionen!$A$48:$B$50,2,FALSE)))</f>
        <v/>
      </c>
      <c r="W172" s="14">
        <f t="shared" si="10"/>
        <v>0</v>
      </c>
      <c r="X172" s="13" t="str">
        <f>IF(P172="","",IF(L172="","",VLOOKUP(L172,Bewertungsoptionen!$A$56:$B$57,2,FALSE)))</f>
        <v/>
      </c>
      <c r="Y172" s="13" t="str">
        <f>IF(P172="","",IF(M172="","",VLOOKUP(M172,Bewertungsoptionen!$A$61:$B$64,2,FALSE)))</f>
        <v/>
      </c>
      <c r="Z172" s="13" t="str">
        <f>IF(P172="","",IF(N172="","",VLOOKUP(N172,Bewertungsoptionen!$A$68:$B$71,2,FALSE)))</f>
        <v/>
      </c>
      <c r="AA172" s="14">
        <f t="shared" si="11"/>
        <v>0</v>
      </c>
    </row>
    <row r="173" spans="1:27" thickTop="1" thickBot="1" x14ac:dyDescent="0.3">
      <c r="A173" s="4">
        <f t="shared" si="12"/>
        <v>170</v>
      </c>
      <c r="B173" s="38"/>
      <c r="C173" s="38"/>
      <c r="D173" s="39" t="s">
        <v>8</v>
      </c>
      <c r="E173" s="38"/>
      <c r="F173" s="38"/>
      <c r="G173" s="39" t="s">
        <v>8</v>
      </c>
      <c r="H173" s="38"/>
      <c r="I173" s="38"/>
      <c r="J173" s="38"/>
      <c r="K173" s="39" t="s">
        <v>8</v>
      </c>
      <c r="L173" s="38"/>
      <c r="M173" s="38"/>
      <c r="N173" s="38"/>
      <c r="O173" s="39" t="s">
        <v>8</v>
      </c>
      <c r="P173" s="13" t="str">
        <f>IF(B173="","",VLOOKUP(B173,Bewertungsoptionen!$A$4:$B$7,2,FALSE))</f>
        <v/>
      </c>
      <c r="Q173" s="13" t="str">
        <f>IF(P173="","",IF(E173="","",VLOOKUP(E173,Bewertungsoptionen!$A$13:$B$22,2,FALSE)))</f>
        <v/>
      </c>
      <c r="R173" s="13" t="str">
        <f>IF(P173="","",IF(F173="","",VLOOKUP(F173,Bewertungsoptionen!$A$26:$B$30,2,FALSE)))</f>
        <v/>
      </c>
      <c r="S173" s="14">
        <f t="shared" si="9"/>
        <v>0</v>
      </c>
      <c r="T173" s="13" t="str">
        <f>IF(P173="","",IF(H173="","",VLOOKUP(H173,Bewertungsoptionen!$A$36:$B$38,2,FALSE)))</f>
        <v/>
      </c>
      <c r="U173" s="13" t="str">
        <f>IF(P173="","",IF(I173="","",VLOOKUP(I173,Bewertungsoptionen!$A$42:$B$44,2,FALSE)))</f>
        <v/>
      </c>
      <c r="V173" s="13" t="str">
        <f>IF(P173="","",IF(J173="","",VLOOKUP(J173,Bewertungsoptionen!$A$48:$B$50,2,FALSE)))</f>
        <v/>
      </c>
      <c r="W173" s="14">
        <f t="shared" si="10"/>
        <v>0</v>
      </c>
      <c r="X173" s="13" t="str">
        <f>IF(P173="","",IF(L173="","",VLOOKUP(L173,Bewertungsoptionen!$A$56:$B$57,2,FALSE)))</f>
        <v/>
      </c>
      <c r="Y173" s="13" t="str">
        <f>IF(P173="","",IF(M173="","",VLOOKUP(M173,Bewertungsoptionen!$A$61:$B$64,2,FALSE)))</f>
        <v/>
      </c>
      <c r="Z173" s="13" t="str">
        <f>IF(P173="","",IF(N173="","",VLOOKUP(N173,Bewertungsoptionen!$A$68:$B$71,2,FALSE)))</f>
        <v/>
      </c>
      <c r="AA173" s="14">
        <f t="shared" si="11"/>
        <v>0</v>
      </c>
    </row>
    <row r="174" spans="1:27" thickTop="1" thickBot="1" x14ac:dyDescent="0.3">
      <c r="A174" s="4">
        <f t="shared" si="12"/>
        <v>171</v>
      </c>
      <c r="B174" s="38"/>
      <c r="C174" s="38"/>
      <c r="D174" s="39" t="s">
        <v>8</v>
      </c>
      <c r="E174" s="38"/>
      <c r="F174" s="38"/>
      <c r="G174" s="39" t="s">
        <v>8</v>
      </c>
      <c r="H174" s="38"/>
      <c r="I174" s="38"/>
      <c r="J174" s="38"/>
      <c r="K174" s="39" t="s">
        <v>8</v>
      </c>
      <c r="L174" s="38"/>
      <c r="M174" s="38"/>
      <c r="N174" s="38"/>
      <c r="O174" s="39" t="s">
        <v>8</v>
      </c>
      <c r="P174" s="13" t="str">
        <f>IF(B174="","",VLOOKUP(B174,Bewertungsoptionen!$A$4:$B$7,2,FALSE))</f>
        <v/>
      </c>
      <c r="Q174" s="13" t="str">
        <f>IF(P174="","",IF(E174="","",VLOOKUP(E174,Bewertungsoptionen!$A$13:$B$22,2,FALSE)))</f>
        <v/>
      </c>
      <c r="R174" s="13" t="str">
        <f>IF(P174="","",IF(F174="","",VLOOKUP(F174,Bewertungsoptionen!$A$26:$B$30,2,FALSE)))</f>
        <v/>
      </c>
      <c r="S174" s="14">
        <f t="shared" si="9"/>
        <v>0</v>
      </c>
      <c r="T174" s="13" t="str">
        <f>IF(P174="","",IF(H174="","",VLOOKUP(H174,Bewertungsoptionen!$A$36:$B$38,2,FALSE)))</f>
        <v/>
      </c>
      <c r="U174" s="13" t="str">
        <f>IF(P174="","",IF(I174="","",VLOOKUP(I174,Bewertungsoptionen!$A$42:$B$44,2,FALSE)))</f>
        <v/>
      </c>
      <c r="V174" s="13" t="str">
        <f>IF(P174="","",IF(J174="","",VLOOKUP(J174,Bewertungsoptionen!$A$48:$B$50,2,FALSE)))</f>
        <v/>
      </c>
      <c r="W174" s="14">
        <f t="shared" si="10"/>
        <v>0</v>
      </c>
      <c r="X174" s="13" t="str">
        <f>IF(P174="","",IF(L174="","",VLOOKUP(L174,Bewertungsoptionen!$A$56:$B$57,2,FALSE)))</f>
        <v/>
      </c>
      <c r="Y174" s="13" t="str">
        <f>IF(P174="","",IF(M174="","",VLOOKUP(M174,Bewertungsoptionen!$A$61:$B$64,2,FALSE)))</f>
        <v/>
      </c>
      <c r="Z174" s="13" t="str">
        <f>IF(P174="","",IF(N174="","",VLOOKUP(N174,Bewertungsoptionen!$A$68:$B$71,2,FALSE)))</f>
        <v/>
      </c>
      <c r="AA174" s="14">
        <f t="shared" si="11"/>
        <v>0</v>
      </c>
    </row>
    <row r="175" spans="1:27" thickTop="1" thickBot="1" x14ac:dyDescent="0.3">
      <c r="A175" s="4">
        <f t="shared" si="12"/>
        <v>172</v>
      </c>
      <c r="B175" s="38"/>
      <c r="C175" s="38"/>
      <c r="D175" s="39" t="s">
        <v>8</v>
      </c>
      <c r="E175" s="38"/>
      <c r="F175" s="38"/>
      <c r="G175" s="39" t="s">
        <v>8</v>
      </c>
      <c r="H175" s="38"/>
      <c r="I175" s="38"/>
      <c r="J175" s="38"/>
      <c r="K175" s="39" t="s">
        <v>8</v>
      </c>
      <c r="L175" s="38"/>
      <c r="M175" s="38"/>
      <c r="N175" s="38"/>
      <c r="O175" s="39" t="s">
        <v>8</v>
      </c>
      <c r="P175" s="13" t="str">
        <f>IF(B175="","",VLOOKUP(B175,Bewertungsoptionen!$A$4:$B$7,2,FALSE))</f>
        <v/>
      </c>
      <c r="Q175" s="13" t="str">
        <f>IF(P175="","",IF(E175="","",VLOOKUP(E175,Bewertungsoptionen!$A$13:$B$22,2,FALSE)))</f>
        <v/>
      </c>
      <c r="R175" s="13" t="str">
        <f>IF(P175="","",IF(F175="","",VLOOKUP(F175,Bewertungsoptionen!$A$26:$B$30,2,FALSE)))</f>
        <v/>
      </c>
      <c r="S175" s="14">
        <f t="shared" si="9"/>
        <v>0</v>
      </c>
      <c r="T175" s="13" t="str">
        <f>IF(P175="","",IF(H175="","",VLOOKUP(H175,Bewertungsoptionen!$A$36:$B$38,2,FALSE)))</f>
        <v/>
      </c>
      <c r="U175" s="13" t="str">
        <f>IF(P175="","",IF(I175="","",VLOOKUP(I175,Bewertungsoptionen!$A$42:$B$44,2,FALSE)))</f>
        <v/>
      </c>
      <c r="V175" s="13" t="str">
        <f>IF(P175="","",IF(J175="","",VLOOKUP(J175,Bewertungsoptionen!$A$48:$B$50,2,FALSE)))</f>
        <v/>
      </c>
      <c r="W175" s="14">
        <f t="shared" si="10"/>
        <v>0</v>
      </c>
      <c r="X175" s="13" t="str">
        <f>IF(P175="","",IF(L175="","",VLOOKUP(L175,Bewertungsoptionen!$A$56:$B$57,2,FALSE)))</f>
        <v/>
      </c>
      <c r="Y175" s="13" t="str">
        <f>IF(P175="","",IF(M175="","",VLOOKUP(M175,Bewertungsoptionen!$A$61:$B$64,2,FALSE)))</f>
        <v/>
      </c>
      <c r="Z175" s="13" t="str">
        <f>IF(P175="","",IF(N175="","",VLOOKUP(N175,Bewertungsoptionen!$A$68:$B$71,2,FALSE)))</f>
        <v/>
      </c>
      <c r="AA175" s="14">
        <f t="shared" si="11"/>
        <v>0</v>
      </c>
    </row>
    <row r="176" spans="1:27" thickTop="1" thickBot="1" x14ac:dyDescent="0.3">
      <c r="A176" s="4">
        <f t="shared" si="12"/>
        <v>173</v>
      </c>
      <c r="B176" s="38"/>
      <c r="C176" s="38"/>
      <c r="D176" s="39" t="s">
        <v>8</v>
      </c>
      <c r="E176" s="38"/>
      <c r="F176" s="38"/>
      <c r="G176" s="39" t="s">
        <v>8</v>
      </c>
      <c r="H176" s="38"/>
      <c r="I176" s="38"/>
      <c r="J176" s="38"/>
      <c r="K176" s="39" t="s">
        <v>8</v>
      </c>
      <c r="L176" s="38"/>
      <c r="M176" s="38"/>
      <c r="N176" s="38"/>
      <c r="O176" s="39" t="s">
        <v>8</v>
      </c>
      <c r="P176" s="13" t="str">
        <f>IF(B176="","",VLOOKUP(B176,Bewertungsoptionen!$A$4:$B$7,2,FALSE))</f>
        <v/>
      </c>
      <c r="Q176" s="13" t="str">
        <f>IF(P176="","",IF(E176="","",VLOOKUP(E176,Bewertungsoptionen!$A$13:$B$22,2,FALSE)))</f>
        <v/>
      </c>
      <c r="R176" s="13" t="str">
        <f>IF(P176="","",IF(F176="","",VLOOKUP(F176,Bewertungsoptionen!$A$26:$B$30,2,FALSE)))</f>
        <v/>
      </c>
      <c r="S176" s="14">
        <f t="shared" si="9"/>
        <v>0</v>
      </c>
      <c r="T176" s="13" t="str">
        <f>IF(P176="","",IF(H176="","",VLOOKUP(H176,Bewertungsoptionen!$A$36:$B$38,2,FALSE)))</f>
        <v/>
      </c>
      <c r="U176" s="13" t="str">
        <f>IF(P176="","",IF(I176="","",VLOOKUP(I176,Bewertungsoptionen!$A$42:$B$44,2,FALSE)))</f>
        <v/>
      </c>
      <c r="V176" s="13" t="str">
        <f>IF(P176="","",IF(J176="","",VLOOKUP(J176,Bewertungsoptionen!$A$48:$B$50,2,FALSE)))</f>
        <v/>
      </c>
      <c r="W176" s="14">
        <f t="shared" si="10"/>
        <v>0</v>
      </c>
      <c r="X176" s="13" t="str">
        <f>IF(P176="","",IF(L176="","",VLOOKUP(L176,Bewertungsoptionen!$A$56:$B$57,2,FALSE)))</f>
        <v/>
      </c>
      <c r="Y176" s="13" t="str">
        <f>IF(P176="","",IF(M176="","",VLOOKUP(M176,Bewertungsoptionen!$A$61:$B$64,2,FALSE)))</f>
        <v/>
      </c>
      <c r="Z176" s="13" t="str">
        <f>IF(P176="","",IF(N176="","",VLOOKUP(N176,Bewertungsoptionen!$A$68:$B$71,2,FALSE)))</f>
        <v/>
      </c>
      <c r="AA176" s="14">
        <f t="shared" si="11"/>
        <v>0</v>
      </c>
    </row>
    <row r="177" spans="1:27" thickTop="1" thickBot="1" x14ac:dyDescent="0.3">
      <c r="A177" s="4">
        <f t="shared" si="12"/>
        <v>174</v>
      </c>
      <c r="B177" s="38"/>
      <c r="C177" s="38"/>
      <c r="D177" s="39" t="s">
        <v>8</v>
      </c>
      <c r="E177" s="38"/>
      <c r="F177" s="38"/>
      <c r="G177" s="39" t="s">
        <v>8</v>
      </c>
      <c r="H177" s="38"/>
      <c r="I177" s="38"/>
      <c r="J177" s="38"/>
      <c r="K177" s="39" t="s">
        <v>8</v>
      </c>
      <c r="L177" s="38"/>
      <c r="M177" s="38"/>
      <c r="N177" s="38"/>
      <c r="O177" s="39" t="s">
        <v>8</v>
      </c>
      <c r="P177" s="13" t="str">
        <f>IF(B177="","",VLOOKUP(B177,Bewertungsoptionen!$A$4:$B$7,2,FALSE))</f>
        <v/>
      </c>
      <c r="Q177" s="13" t="str">
        <f>IF(P177="","",IF(E177="","",VLOOKUP(E177,Bewertungsoptionen!$A$13:$B$22,2,FALSE)))</f>
        <v/>
      </c>
      <c r="R177" s="13" t="str">
        <f>IF(P177="","",IF(F177="","",VLOOKUP(F177,Bewertungsoptionen!$A$26:$B$30,2,FALSE)))</f>
        <v/>
      </c>
      <c r="S177" s="14">
        <f t="shared" si="9"/>
        <v>0</v>
      </c>
      <c r="T177" s="13" t="str">
        <f>IF(P177="","",IF(H177="","",VLOOKUP(H177,Bewertungsoptionen!$A$36:$B$38,2,FALSE)))</f>
        <v/>
      </c>
      <c r="U177" s="13" t="str">
        <f>IF(P177="","",IF(I177="","",VLOOKUP(I177,Bewertungsoptionen!$A$42:$B$44,2,FALSE)))</f>
        <v/>
      </c>
      <c r="V177" s="13" t="str">
        <f>IF(P177="","",IF(J177="","",VLOOKUP(J177,Bewertungsoptionen!$A$48:$B$50,2,FALSE)))</f>
        <v/>
      </c>
      <c r="W177" s="14">
        <f t="shared" si="10"/>
        <v>0</v>
      </c>
      <c r="X177" s="13" t="str">
        <f>IF(P177="","",IF(L177="","",VLOOKUP(L177,Bewertungsoptionen!$A$56:$B$57,2,FALSE)))</f>
        <v/>
      </c>
      <c r="Y177" s="13" t="str">
        <f>IF(P177="","",IF(M177="","",VLOOKUP(M177,Bewertungsoptionen!$A$61:$B$64,2,FALSE)))</f>
        <v/>
      </c>
      <c r="Z177" s="13" t="str">
        <f>IF(P177="","",IF(N177="","",VLOOKUP(N177,Bewertungsoptionen!$A$68:$B$71,2,FALSE)))</f>
        <v/>
      </c>
      <c r="AA177" s="14">
        <f t="shared" si="11"/>
        <v>0</v>
      </c>
    </row>
    <row r="178" spans="1:27" thickTop="1" thickBot="1" x14ac:dyDescent="0.3">
      <c r="A178" s="4">
        <f t="shared" si="12"/>
        <v>175</v>
      </c>
      <c r="B178" s="38"/>
      <c r="C178" s="38"/>
      <c r="D178" s="39" t="s">
        <v>8</v>
      </c>
      <c r="E178" s="38"/>
      <c r="F178" s="38"/>
      <c r="G178" s="39" t="s">
        <v>8</v>
      </c>
      <c r="H178" s="38"/>
      <c r="I178" s="38"/>
      <c r="J178" s="38"/>
      <c r="K178" s="39" t="s">
        <v>8</v>
      </c>
      <c r="L178" s="38"/>
      <c r="M178" s="38"/>
      <c r="N178" s="38"/>
      <c r="O178" s="39" t="s">
        <v>8</v>
      </c>
      <c r="P178" s="13" t="str">
        <f>IF(B178="","",VLOOKUP(B178,Bewertungsoptionen!$A$4:$B$7,2,FALSE))</f>
        <v/>
      </c>
      <c r="Q178" s="13" t="str">
        <f>IF(P178="","",IF(E178="","",VLOOKUP(E178,Bewertungsoptionen!$A$13:$B$22,2,FALSE)))</f>
        <v/>
      </c>
      <c r="R178" s="13" t="str">
        <f>IF(P178="","",IF(F178="","",VLOOKUP(F178,Bewertungsoptionen!$A$26:$B$30,2,FALSE)))</f>
        <v/>
      </c>
      <c r="S178" s="14">
        <f t="shared" si="9"/>
        <v>0</v>
      </c>
      <c r="T178" s="13" t="str">
        <f>IF(P178="","",IF(H178="","",VLOOKUP(H178,Bewertungsoptionen!$A$36:$B$38,2,FALSE)))</f>
        <v/>
      </c>
      <c r="U178" s="13" t="str">
        <f>IF(P178="","",IF(I178="","",VLOOKUP(I178,Bewertungsoptionen!$A$42:$B$44,2,FALSE)))</f>
        <v/>
      </c>
      <c r="V178" s="13" t="str">
        <f>IF(P178="","",IF(J178="","",VLOOKUP(J178,Bewertungsoptionen!$A$48:$B$50,2,FALSE)))</f>
        <v/>
      </c>
      <c r="W178" s="14">
        <f t="shared" si="10"/>
        <v>0</v>
      </c>
      <c r="X178" s="13" t="str">
        <f>IF(P178="","",IF(L178="","",VLOOKUP(L178,Bewertungsoptionen!$A$56:$B$57,2,FALSE)))</f>
        <v/>
      </c>
      <c r="Y178" s="13" t="str">
        <f>IF(P178="","",IF(M178="","",VLOOKUP(M178,Bewertungsoptionen!$A$61:$B$64,2,FALSE)))</f>
        <v/>
      </c>
      <c r="Z178" s="13" t="str">
        <f>IF(P178="","",IF(N178="","",VLOOKUP(N178,Bewertungsoptionen!$A$68:$B$71,2,FALSE)))</f>
        <v/>
      </c>
      <c r="AA178" s="14">
        <f t="shared" si="11"/>
        <v>0</v>
      </c>
    </row>
    <row r="179" spans="1:27" thickTop="1" thickBot="1" x14ac:dyDescent="0.3">
      <c r="A179" s="4">
        <f t="shared" si="12"/>
        <v>176</v>
      </c>
      <c r="B179" s="38"/>
      <c r="C179" s="38"/>
      <c r="D179" s="39" t="s">
        <v>8</v>
      </c>
      <c r="E179" s="38"/>
      <c r="F179" s="38"/>
      <c r="G179" s="39" t="s">
        <v>8</v>
      </c>
      <c r="H179" s="38"/>
      <c r="I179" s="38"/>
      <c r="J179" s="38"/>
      <c r="K179" s="39" t="s">
        <v>8</v>
      </c>
      <c r="L179" s="38"/>
      <c r="M179" s="38"/>
      <c r="N179" s="38"/>
      <c r="O179" s="39" t="s">
        <v>8</v>
      </c>
      <c r="P179" s="13" t="str">
        <f>IF(B179="","",VLOOKUP(B179,Bewertungsoptionen!$A$4:$B$7,2,FALSE))</f>
        <v/>
      </c>
      <c r="Q179" s="13" t="str">
        <f>IF(P179="","",IF(E179="","",VLOOKUP(E179,Bewertungsoptionen!$A$13:$B$22,2,FALSE)))</f>
        <v/>
      </c>
      <c r="R179" s="13" t="str">
        <f>IF(P179="","",IF(F179="","",VLOOKUP(F179,Bewertungsoptionen!$A$26:$B$30,2,FALSE)))</f>
        <v/>
      </c>
      <c r="S179" s="14">
        <f t="shared" si="9"/>
        <v>0</v>
      </c>
      <c r="T179" s="13" t="str">
        <f>IF(P179="","",IF(H179="","",VLOOKUP(H179,Bewertungsoptionen!$A$36:$B$38,2,FALSE)))</f>
        <v/>
      </c>
      <c r="U179" s="13" t="str">
        <f>IF(P179="","",IF(I179="","",VLOOKUP(I179,Bewertungsoptionen!$A$42:$B$44,2,FALSE)))</f>
        <v/>
      </c>
      <c r="V179" s="13" t="str">
        <f>IF(P179="","",IF(J179="","",VLOOKUP(J179,Bewertungsoptionen!$A$48:$B$50,2,FALSE)))</f>
        <v/>
      </c>
      <c r="W179" s="14">
        <f t="shared" si="10"/>
        <v>0</v>
      </c>
      <c r="X179" s="13" t="str">
        <f>IF(P179="","",IF(L179="","",VLOOKUP(L179,Bewertungsoptionen!$A$56:$B$57,2,FALSE)))</f>
        <v/>
      </c>
      <c r="Y179" s="13" t="str">
        <f>IF(P179="","",IF(M179="","",VLOOKUP(M179,Bewertungsoptionen!$A$61:$B$64,2,FALSE)))</f>
        <v/>
      </c>
      <c r="Z179" s="13" t="str">
        <f>IF(P179="","",IF(N179="","",VLOOKUP(N179,Bewertungsoptionen!$A$68:$B$71,2,FALSE)))</f>
        <v/>
      </c>
      <c r="AA179" s="14">
        <f t="shared" si="11"/>
        <v>0</v>
      </c>
    </row>
    <row r="180" spans="1:27" thickTop="1" thickBot="1" x14ac:dyDescent="0.3">
      <c r="A180" s="4">
        <f t="shared" si="12"/>
        <v>177</v>
      </c>
      <c r="B180" s="38"/>
      <c r="C180" s="38"/>
      <c r="D180" s="39" t="s">
        <v>8</v>
      </c>
      <c r="E180" s="38"/>
      <c r="F180" s="38"/>
      <c r="G180" s="39" t="s">
        <v>8</v>
      </c>
      <c r="H180" s="38"/>
      <c r="I180" s="38"/>
      <c r="J180" s="38"/>
      <c r="K180" s="39" t="s">
        <v>8</v>
      </c>
      <c r="L180" s="38"/>
      <c r="M180" s="38"/>
      <c r="N180" s="38"/>
      <c r="O180" s="39" t="s">
        <v>8</v>
      </c>
      <c r="P180" s="13" t="str">
        <f>IF(B180="","",VLOOKUP(B180,Bewertungsoptionen!$A$4:$B$7,2,FALSE))</f>
        <v/>
      </c>
      <c r="Q180" s="13" t="str">
        <f>IF(P180="","",IF(E180="","",VLOOKUP(E180,Bewertungsoptionen!$A$13:$B$22,2,FALSE)))</f>
        <v/>
      </c>
      <c r="R180" s="13" t="str">
        <f>IF(P180="","",IF(F180="","",VLOOKUP(F180,Bewertungsoptionen!$A$26:$B$30,2,FALSE)))</f>
        <v/>
      </c>
      <c r="S180" s="14">
        <f t="shared" si="9"/>
        <v>0</v>
      </c>
      <c r="T180" s="13" t="str">
        <f>IF(P180="","",IF(H180="","",VLOOKUP(H180,Bewertungsoptionen!$A$36:$B$38,2,FALSE)))</f>
        <v/>
      </c>
      <c r="U180" s="13" t="str">
        <f>IF(P180="","",IF(I180="","",VLOOKUP(I180,Bewertungsoptionen!$A$42:$B$44,2,FALSE)))</f>
        <v/>
      </c>
      <c r="V180" s="13" t="str">
        <f>IF(P180="","",IF(J180="","",VLOOKUP(J180,Bewertungsoptionen!$A$48:$B$50,2,FALSE)))</f>
        <v/>
      </c>
      <c r="W180" s="14">
        <f t="shared" si="10"/>
        <v>0</v>
      </c>
      <c r="X180" s="13" t="str">
        <f>IF(P180="","",IF(L180="","",VLOOKUP(L180,Bewertungsoptionen!$A$56:$B$57,2,FALSE)))</f>
        <v/>
      </c>
      <c r="Y180" s="13" t="str">
        <f>IF(P180="","",IF(M180="","",VLOOKUP(M180,Bewertungsoptionen!$A$61:$B$64,2,FALSE)))</f>
        <v/>
      </c>
      <c r="Z180" s="13" t="str">
        <f>IF(P180="","",IF(N180="","",VLOOKUP(N180,Bewertungsoptionen!$A$68:$B$71,2,FALSE)))</f>
        <v/>
      </c>
      <c r="AA180" s="14">
        <f t="shared" si="11"/>
        <v>0</v>
      </c>
    </row>
    <row r="181" spans="1:27" thickTop="1" thickBot="1" x14ac:dyDescent="0.3">
      <c r="A181" s="4">
        <f t="shared" si="12"/>
        <v>178</v>
      </c>
      <c r="B181" s="38"/>
      <c r="C181" s="38"/>
      <c r="D181" s="39" t="s">
        <v>8</v>
      </c>
      <c r="E181" s="38"/>
      <c r="F181" s="38"/>
      <c r="G181" s="39" t="s">
        <v>8</v>
      </c>
      <c r="H181" s="38"/>
      <c r="I181" s="38"/>
      <c r="J181" s="38"/>
      <c r="K181" s="39" t="s">
        <v>8</v>
      </c>
      <c r="L181" s="38"/>
      <c r="M181" s="38"/>
      <c r="N181" s="38"/>
      <c r="O181" s="39" t="s">
        <v>8</v>
      </c>
      <c r="P181" s="13" t="str">
        <f>IF(B181="","",VLOOKUP(B181,Bewertungsoptionen!$A$4:$B$7,2,FALSE))</f>
        <v/>
      </c>
      <c r="Q181" s="13" t="str">
        <f>IF(P181="","",IF(E181="","",VLOOKUP(E181,Bewertungsoptionen!$A$13:$B$22,2,FALSE)))</f>
        <v/>
      </c>
      <c r="R181" s="13" t="str">
        <f>IF(P181="","",IF(F181="","",VLOOKUP(F181,Bewertungsoptionen!$A$26:$B$30,2,FALSE)))</f>
        <v/>
      </c>
      <c r="S181" s="14">
        <f t="shared" si="9"/>
        <v>0</v>
      </c>
      <c r="T181" s="13" t="str">
        <f>IF(P181="","",IF(H181="","",VLOOKUP(H181,Bewertungsoptionen!$A$36:$B$38,2,FALSE)))</f>
        <v/>
      </c>
      <c r="U181" s="13" t="str">
        <f>IF(P181="","",IF(I181="","",VLOOKUP(I181,Bewertungsoptionen!$A$42:$B$44,2,FALSE)))</f>
        <v/>
      </c>
      <c r="V181" s="13" t="str">
        <f>IF(P181="","",IF(J181="","",VLOOKUP(J181,Bewertungsoptionen!$A$48:$B$50,2,FALSE)))</f>
        <v/>
      </c>
      <c r="W181" s="14">
        <f t="shared" si="10"/>
        <v>0</v>
      </c>
      <c r="X181" s="13" t="str">
        <f>IF(P181="","",IF(L181="","",VLOOKUP(L181,Bewertungsoptionen!$A$56:$B$57,2,FALSE)))</f>
        <v/>
      </c>
      <c r="Y181" s="13" t="str">
        <f>IF(P181="","",IF(M181="","",VLOOKUP(M181,Bewertungsoptionen!$A$61:$B$64,2,FALSE)))</f>
        <v/>
      </c>
      <c r="Z181" s="13" t="str">
        <f>IF(P181="","",IF(N181="","",VLOOKUP(N181,Bewertungsoptionen!$A$68:$B$71,2,FALSE)))</f>
        <v/>
      </c>
      <c r="AA181" s="14">
        <f t="shared" si="11"/>
        <v>0</v>
      </c>
    </row>
    <row r="182" spans="1:27" thickTop="1" thickBot="1" x14ac:dyDescent="0.3">
      <c r="A182" s="4">
        <f t="shared" si="12"/>
        <v>179</v>
      </c>
      <c r="B182" s="38"/>
      <c r="C182" s="38"/>
      <c r="D182" s="39" t="s">
        <v>8</v>
      </c>
      <c r="E182" s="38"/>
      <c r="F182" s="38"/>
      <c r="G182" s="39" t="s">
        <v>8</v>
      </c>
      <c r="H182" s="38"/>
      <c r="I182" s="38"/>
      <c r="J182" s="38"/>
      <c r="K182" s="39" t="s">
        <v>8</v>
      </c>
      <c r="L182" s="38"/>
      <c r="M182" s="38"/>
      <c r="N182" s="38"/>
      <c r="O182" s="39" t="s">
        <v>8</v>
      </c>
      <c r="P182" s="13" t="str">
        <f>IF(B182="","",VLOOKUP(B182,Bewertungsoptionen!$A$4:$B$7,2,FALSE))</f>
        <v/>
      </c>
      <c r="Q182" s="13" t="str">
        <f>IF(P182="","",IF(E182="","",VLOOKUP(E182,Bewertungsoptionen!$A$13:$B$22,2,FALSE)))</f>
        <v/>
      </c>
      <c r="R182" s="13" t="str">
        <f>IF(P182="","",IF(F182="","",VLOOKUP(F182,Bewertungsoptionen!$A$26:$B$30,2,FALSE)))</f>
        <v/>
      </c>
      <c r="S182" s="14">
        <f t="shared" si="9"/>
        <v>0</v>
      </c>
      <c r="T182" s="13" t="str">
        <f>IF(P182="","",IF(H182="","",VLOOKUP(H182,Bewertungsoptionen!$A$36:$B$38,2,FALSE)))</f>
        <v/>
      </c>
      <c r="U182" s="13" t="str">
        <f>IF(P182="","",IF(I182="","",VLOOKUP(I182,Bewertungsoptionen!$A$42:$B$44,2,FALSE)))</f>
        <v/>
      </c>
      <c r="V182" s="13" t="str">
        <f>IF(P182="","",IF(J182="","",VLOOKUP(J182,Bewertungsoptionen!$A$48:$B$50,2,FALSE)))</f>
        <v/>
      </c>
      <c r="W182" s="14">
        <f t="shared" si="10"/>
        <v>0</v>
      </c>
      <c r="X182" s="13" t="str">
        <f>IF(P182="","",IF(L182="","",VLOOKUP(L182,Bewertungsoptionen!$A$56:$B$57,2,FALSE)))</f>
        <v/>
      </c>
      <c r="Y182" s="13" t="str">
        <f>IF(P182="","",IF(M182="","",VLOOKUP(M182,Bewertungsoptionen!$A$61:$B$64,2,FALSE)))</f>
        <v/>
      </c>
      <c r="Z182" s="13" t="str">
        <f>IF(P182="","",IF(N182="","",VLOOKUP(N182,Bewertungsoptionen!$A$68:$B$71,2,FALSE)))</f>
        <v/>
      </c>
      <c r="AA182" s="14">
        <f t="shared" si="11"/>
        <v>0</v>
      </c>
    </row>
    <row r="183" spans="1:27" thickTop="1" thickBot="1" x14ac:dyDescent="0.3">
      <c r="A183" s="4">
        <f t="shared" si="12"/>
        <v>180</v>
      </c>
      <c r="B183" s="38"/>
      <c r="C183" s="38"/>
      <c r="D183" s="39" t="s">
        <v>8</v>
      </c>
      <c r="E183" s="38"/>
      <c r="F183" s="38"/>
      <c r="G183" s="39" t="s">
        <v>8</v>
      </c>
      <c r="H183" s="38"/>
      <c r="I183" s="38"/>
      <c r="J183" s="38"/>
      <c r="K183" s="39" t="s">
        <v>8</v>
      </c>
      <c r="L183" s="38"/>
      <c r="M183" s="38"/>
      <c r="N183" s="38"/>
      <c r="O183" s="39" t="s">
        <v>8</v>
      </c>
      <c r="P183" s="13" t="str">
        <f>IF(B183="","",VLOOKUP(B183,Bewertungsoptionen!$A$4:$B$7,2,FALSE))</f>
        <v/>
      </c>
      <c r="Q183" s="13" t="str">
        <f>IF(P183="","",IF(E183="","",VLOOKUP(E183,Bewertungsoptionen!$A$13:$B$22,2,FALSE)))</f>
        <v/>
      </c>
      <c r="R183" s="13" t="str">
        <f>IF(P183="","",IF(F183="","",VLOOKUP(F183,Bewertungsoptionen!$A$26:$B$30,2,FALSE)))</f>
        <v/>
      </c>
      <c r="S183" s="14">
        <f t="shared" si="9"/>
        <v>0</v>
      </c>
      <c r="T183" s="13" t="str">
        <f>IF(P183="","",IF(H183="","",VLOOKUP(H183,Bewertungsoptionen!$A$36:$B$38,2,FALSE)))</f>
        <v/>
      </c>
      <c r="U183" s="13" t="str">
        <f>IF(P183="","",IF(I183="","",VLOOKUP(I183,Bewertungsoptionen!$A$42:$B$44,2,FALSE)))</f>
        <v/>
      </c>
      <c r="V183" s="13" t="str">
        <f>IF(P183="","",IF(J183="","",VLOOKUP(J183,Bewertungsoptionen!$A$48:$B$50,2,FALSE)))</f>
        <v/>
      </c>
      <c r="W183" s="14">
        <f t="shared" si="10"/>
        <v>0</v>
      </c>
      <c r="X183" s="13" t="str">
        <f>IF(P183="","",IF(L183="","",VLOOKUP(L183,Bewertungsoptionen!$A$56:$B$57,2,FALSE)))</f>
        <v/>
      </c>
      <c r="Y183" s="13" t="str">
        <f>IF(P183="","",IF(M183="","",VLOOKUP(M183,Bewertungsoptionen!$A$61:$B$64,2,FALSE)))</f>
        <v/>
      </c>
      <c r="Z183" s="13" t="str">
        <f>IF(P183="","",IF(N183="","",VLOOKUP(N183,Bewertungsoptionen!$A$68:$B$71,2,FALSE)))</f>
        <v/>
      </c>
      <c r="AA183" s="14">
        <f t="shared" si="11"/>
        <v>0</v>
      </c>
    </row>
    <row r="184" spans="1:27" thickTop="1" thickBot="1" x14ac:dyDescent="0.3">
      <c r="A184" s="4">
        <f t="shared" si="12"/>
        <v>181</v>
      </c>
      <c r="B184" s="38"/>
      <c r="C184" s="38"/>
      <c r="D184" s="39" t="s">
        <v>8</v>
      </c>
      <c r="E184" s="38"/>
      <c r="F184" s="38"/>
      <c r="G184" s="39" t="s">
        <v>8</v>
      </c>
      <c r="H184" s="38"/>
      <c r="I184" s="38"/>
      <c r="J184" s="38"/>
      <c r="K184" s="39" t="s">
        <v>8</v>
      </c>
      <c r="L184" s="38"/>
      <c r="M184" s="38"/>
      <c r="N184" s="38"/>
      <c r="O184" s="39" t="s">
        <v>8</v>
      </c>
      <c r="P184" s="13" t="str">
        <f>IF(B184="","",VLOOKUP(B184,Bewertungsoptionen!$A$4:$B$7,2,FALSE))</f>
        <v/>
      </c>
      <c r="Q184" s="13" t="str">
        <f>IF(P184="","",IF(E184="","",VLOOKUP(E184,Bewertungsoptionen!$A$13:$B$22,2,FALSE)))</f>
        <v/>
      </c>
      <c r="R184" s="13" t="str">
        <f>IF(P184="","",IF(F184="","",VLOOKUP(F184,Bewertungsoptionen!$A$26:$B$30,2,FALSE)))</f>
        <v/>
      </c>
      <c r="S184" s="14">
        <f t="shared" si="9"/>
        <v>0</v>
      </c>
      <c r="T184" s="13" t="str">
        <f>IF(P184="","",IF(H184="","",VLOOKUP(H184,Bewertungsoptionen!$A$36:$B$38,2,FALSE)))</f>
        <v/>
      </c>
      <c r="U184" s="13" t="str">
        <f>IF(P184="","",IF(I184="","",VLOOKUP(I184,Bewertungsoptionen!$A$42:$B$44,2,FALSE)))</f>
        <v/>
      </c>
      <c r="V184" s="13" t="str">
        <f>IF(P184="","",IF(J184="","",VLOOKUP(J184,Bewertungsoptionen!$A$48:$B$50,2,FALSE)))</f>
        <v/>
      </c>
      <c r="W184" s="14">
        <f t="shared" si="10"/>
        <v>0</v>
      </c>
      <c r="X184" s="13" t="str">
        <f>IF(P184="","",IF(L184="","",VLOOKUP(L184,Bewertungsoptionen!$A$56:$B$57,2,FALSE)))</f>
        <v/>
      </c>
      <c r="Y184" s="13" t="str">
        <f>IF(P184="","",IF(M184="","",VLOOKUP(M184,Bewertungsoptionen!$A$61:$B$64,2,FALSE)))</f>
        <v/>
      </c>
      <c r="Z184" s="13" t="str">
        <f>IF(P184="","",IF(N184="","",VLOOKUP(N184,Bewertungsoptionen!$A$68:$B$71,2,FALSE)))</f>
        <v/>
      </c>
      <c r="AA184" s="14">
        <f t="shared" si="11"/>
        <v>0</v>
      </c>
    </row>
    <row r="185" spans="1:27" thickTop="1" thickBot="1" x14ac:dyDescent="0.3">
      <c r="A185" s="4">
        <f t="shared" si="12"/>
        <v>182</v>
      </c>
      <c r="B185" s="38"/>
      <c r="C185" s="38"/>
      <c r="D185" s="39" t="s">
        <v>8</v>
      </c>
      <c r="E185" s="38"/>
      <c r="F185" s="38"/>
      <c r="G185" s="39" t="s">
        <v>8</v>
      </c>
      <c r="H185" s="38"/>
      <c r="I185" s="38"/>
      <c r="J185" s="38"/>
      <c r="K185" s="39" t="s">
        <v>8</v>
      </c>
      <c r="L185" s="38"/>
      <c r="M185" s="38"/>
      <c r="N185" s="38"/>
      <c r="O185" s="39" t="s">
        <v>8</v>
      </c>
      <c r="P185" s="13" t="str">
        <f>IF(B185="","",VLOOKUP(B185,Bewertungsoptionen!$A$4:$B$7,2,FALSE))</f>
        <v/>
      </c>
      <c r="Q185" s="13" t="str">
        <f>IF(P185="","",IF(E185="","",VLOOKUP(E185,Bewertungsoptionen!$A$13:$B$22,2,FALSE)))</f>
        <v/>
      </c>
      <c r="R185" s="13" t="str">
        <f>IF(P185="","",IF(F185="","",VLOOKUP(F185,Bewertungsoptionen!$A$26:$B$30,2,FALSE)))</f>
        <v/>
      </c>
      <c r="S185" s="14">
        <f t="shared" si="9"/>
        <v>0</v>
      </c>
      <c r="T185" s="13" t="str">
        <f>IF(P185="","",IF(H185="","",VLOOKUP(H185,Bewertungsoptionen!$A$36:$B$38,2,FALSE)))</f>
        <v/>
      </c>
      <c r="U185" s="13" t="str">
        <f>IF(P185="","",IF(I185="","",VLOOKUP(I185,Bewertungsoptionen!$A$42:$B$44,2,FALSE)))</f>
        <v/>
      </c>
      <c r="V185" s="13" t="str">
        <f>IF(P185="","",IF(J185="","",VLOOKUP(J185,Bewertungsoptionen!$A$48:$B$50,2,FALSE)))</f>
        <v/>
      </c>
      <c r="W185" s="14">
        <f t="shared" si="10"/>
        <v>0</v>
      </c>
      <c r="X185" s="13" t="str">
        <f>IF(P185="","",IF(L185="","",VLOOKUP(L185,Bewertungsoptionen!$A$56:$B$57,2,FALSE)))</f>
        <v/>
      </c>
      <c r="Y185" s="13" t="str">
        <f>IF(P185="","",IF(M185="","",VLOOKUP(M185,Bewertungsoptionen!$A$61:$B$64,2,FALSE)))</f>
        <v/>
      </c>
      <c r="Z185" s="13" t="str">
        <f>IF(P185="","",IF(N185="","",VLOOKUP(N185,Bewertungsoptionen!$A$68:$B$71,2,FALSE)))</f>
        <v/>
      </c>
      <c r="AA185" s="14">
        <f t="shared" si="11"/>
        <v>0</v>
      </c>
    </row>
    <row r="186" spans="1:27" thickTop="1" thickBot="1" x14ac:dyDescent="0.3">
      <c r="A186" s="4">
        <f t="shared" si="12"/>
        <v>183</v>
      </c>
      <c r="B186" s="38"/>
      <c r="C186" s="38"/>
      <c r="D186" s="39" t="s">
        <v>8</v>
      </c>
      <c r="E186" s="38"/>
      <c r="F186" s="38"/>
      <c r="G186" s="39" t="s">
        <v>8</v>
      </c>
      <c r="H186" s="38"/>
      <c r="I186" s="38"/>
      <c r="J186" s="38"/>
      <c r="K186" s="39" t="s">
        <v>8</v>
      </c>
      <c r="L186" s="38"/>
      <c r="M186" s="38"/>
      <c r="N186" s="38"/>
      <c r="O186" s="39" t="s">
        <v>8</v>
      </c>
      <c r="P186" s="13" t="str">
        <f>IF(B186="","",VLOOKUP(B186,Bewertungsoptionen!$A$4:$B$7,2,FALSE))</f>
        <v/>
      </c>
      <c r="Q186" s="13" t="str">
        <f>IF(P186="","",IF(E186="","",VLOOKUP(E186,Bewertungsoptionen!$A$13:$B$22,2,FALSE)))</f>
        <v/>
      </c>
      <c r="R186" s="13" t="str">
        <f>IF(P186="","",IF(F186="","",VLOOKUP(F186,Bewertungsoptionen!$A$26:$B$30,2,FALSE)))</f>
        <v/>
      </c>
      <c r="S186" s="14">
        <f t="shared" si="9"/>
        <v>0</v>
      </c>
      <c r="T186" s="13" t="str">
        <f>IF(P186="","",IF(H186="","",VLOOKUP(H186,Bewertungsoptionen!$A$36:$B$38,2,FALSE)))</f>
        <v/>
      </c>
      <c r="U186" s="13" t="str">
        <f>IF(P186="","",IF(I186="","",VLOOKUP(I186,Bewertungsoptionen!$A$42:$B$44,2,FALSE)))</f>
        <v/>
      </c>
      <c r="V186" s="13" t="str">
        <f>IF(P186="","",IF(J186="","",VLOOKUP(J186,Bewertungsoptionen!$A$48:$B$50,2,FALSE)))</f>
        <v/>
      </c>
      <c r="W186" s="14">
        <f t="shared" si="10"/>
        <v>0</v>
      </c>
      <c r="X186" s="13" t="str">
        <f>IF(P186="","",IF(L186="","",VLOOKUP(L186,Bewertungsoptionen!$A$56:$B$57,2,FALSE)))</f>
        <v/>
      </c>
      <c r="Y186" s="13" t="str">
        <f>IF(P186="","",IF(M186="","",VLOOKUP(M186,Bewertungsoptionen!$A$61:$B$64,2,FALSE)))</f>
        <v/>
      </c>
      <c r="Z186" s="13" t="str">
        <f>IF(P186="","",IF(N186="","",VLOOKUP(N186,Bewertungsoptionen!$A$68:$B$71,2,FALSE)))</f>
        <v/>
      </c>
      <c r="AA186" s="14">
        <f t="shared" si="11"/>
        <v>0</v>
      </c>
    </row>
    <row r="187" spans="1:27" thickTop="1" thickBot="1" x14ac:dyDescent="0.3">
      <c r="A187" s="4">
        <f t="shared" si="12"/>
        <v>184</v>
      </c>
      <c r="B187" s="38"/>
      <c r="C187" s="38"/>
      <c r="D187" s="39" t="s">
        <v>8</v>
      </c>
      <c r="E187" s="38"/>
      <c r="F187" s="38"/>
      <c r="G187" s="39" t="s">
        <v>8</v>
      </c>
      <c r="H187" s="38"/>
      <c r="I187" s="38"/>
      <c r="J187" s="38"/>
      <c r="K187" s="39" t="s">
        <v>8</v>
      </c>
      <c r="L187" s="38"/>
      <c r="M187" s="38"/>
      <c r="N187" s="38"/>
      <c r="O187" s="39" t="s">
        <v>8</v>
      </c>
      <c r="P187" s="13" t="str">
        <f>IF(B187="","",VLOOKUP(B187,Bewertungsoptionen!$A$4:$B$7,2,FALSE))</f>
        <v/>
      </c>
      <c r="Q187" s="13" t="str">
        <f>IF(P187="","",IF(E187="","",VLOOKUP(E187,Bewertungsoptionen!$A$13:$B$22,2,FALSE)))</f>
        <v/>
      </c>
      <c r="R187" s="13" t="str">
        <f>IF(P187="","",IF(F187="","",VLOOKUP(F187,Bewertungsoptionen!$A$26:$B$30,2,FALSE)))</f>
        <v/>
      </c>
      <c r="S187" s="14">
        <f t="shared" si="9"/>
        <v>0</v>
      </c>
      <c r="T187" s="13" t="str">
        <f>IF(P187="","",IF(H187="","",VLOOKUP(H187,Bewertungsoptionen!$A$36:$B$38,2,FALSE)))</f>
        <v/>
      </c>
      <c r="U187" s="13" t="str">
        <f>IF(P187="","",IF(I187="","",VLOOKUP(I187,Bewertungsoptionen!$A$42:$B$44,2,FALSE)))</f>
        <v/>
      </c>
      <c r="V187" s="13" t="str">
        <f>IF(P187="","",IF(J187="","",VLOOKUP(J187,Bewertungsoptionen!$A$48:$B$50,2,FALSE)))</f>
        <v/>
      </c>
      <c r="W187" s="14">
        <f t="shared" si="10"/>
        <v>0</v>
      </c>
      <c r="X187" s="13" t="str">
        <f>IF(P187="","",IF(L187="","",VLOOKUP(L187,Bewertungsoptionen!$A$56:$B$57,2,FALSE)))</f>
        <v/>
      </c>
      <c r="Y187" s="13" t="str">
        <f>IF(P187="","",IF(M187="","",VLOOKUP(M187,Bewertungsoptionen!$A$61:$B$64,2,FALSE)))</f>
        <v/>
      </c>
      <c r="Z187" s="13" t="str">
        <f>IF(P187="","",IF(N187="","",VLOOKUP(N187,Bewertungsoptionen!$A$68:$B$71,2,FALSE)))</f>
        <v/>
      </c>
      <c r="AA187" s="14">
        <f t="shared" si="11"/>
        <v>0</v>
      </c>
    </row>
    <row r="188" spans="1:27" thickTop="1" thickBot="1" x14ac:dyDescent="0.3">
      <c r="A188" s="4">
        <f t="shared" si="12"/>
        <v>185</v>
      </c>
      <c r="B188" s="38"/>
      <c r="C188" s="38"/>
      <c r="D188" s="39" t="s">
        <v>8</v>
      </c>
      <c r="E188" s="38"/>
      <c r="F188" s="38"/>
      <c r="G188" s="39" t="s">
        <v>8</v>
      </c>
      <c r="H188" s="38"/>
      <c r="I188" s="38"/>
      <c r="J188" s="38"/>
      <c r="K188" s="39" t="s">
        <v>8</v>
      </c>
      <c r="L188" s="38"/>
      <c r="M188" s="38"/>
      <c r="N188" s="38"/>
      <c r="O188" s="39" t="s">
        <v>8</v>
      </c>
      <c r="P188" s="13" t="str">
        <f>IF(B188="","",VLOOKUP(B188,Bewertungsoptionen!$A$4:$B$7,2,FALSE))</f>
        <v/>
      </c>
      <c r="Q188" s="13" t="str">
        <f>IF(P188="","",IF(E188="","",VLOOKUP(E188,Bewertungsoptionen!$A$13:$B$22,2,FALSE)))</f>
        <v/>
      </c>
      <c r="R188" s="13" t="str">
        <f>IF(P188="","",IF(F188="","",VLOOKUP(F188,Bewertungsoptionen!$A$26:$B$30,2,FALSE)))</f>
        <v/>
      </c>
      <c r="S188" s="14">
        <f t="shared" si="9"/>
        <v>0</v>
      </c>
      <c r="T188" s="13" t="str">
        <f>IF(P188="","",IF(H188="","",VLOOKUP(H188,Bewertungsoptionen!$A$36:$B$38,2,FALSE)))</f>
        <v/>
      </c>
      <c r="U188" s="13" t="str">
        <f>IF(P188="","",IF(I188="","",VLOOKUP(I188,Bewertungsoptionen!$A$42:$B$44,2,FALSE)))</f>
        <v/>
      </c>
      <c r="V188" s="13" t="str">
        <f>IF(P188="","",IF(J188="","",VLOOKUP(J188,Bewertungsoptionen!$A$48:$B$50,2,FALSE)))</f>
        <v/>
      </c>
      <c r="W188" s="14">
        <f t="shared" si="10"/>
        <v>0</v>
      </c>
      <c r="X188" s="13" t="str">
        <f>IF(P188="","",IF(L188="","",VLOOKUP(L188,Bewertungsoptionen!$A$56:$B$57,2,FALSE)))</f>
        <v/>
      </c>
      <c r="Y188" s="13" t="str">
        <f>IF(P188="","",IF(M188="","",VLOOKUP(M188,Bewertungsoptionen!$A$61:$B$64,2,FALSE)))</f>
        <v/>
      </c>
      <c r="Z188" s="13" t="str">
        <f>IF(P188="","",IF(N188="","",VLOOKUP(N188,Bewertungsoptionen!$A$68:$B$71,2,FALSE)))</f>
        <v/>
      </c>
      <c r="AA188" s="14">
        <f t="shared" si="11"/>
        <v>0</v>
      </c>
    </row>
    <row r="189" spans="1:27" thickTop="1" thickBot="1" x14ac:dyDescent="0.3">
      <c r="A189" s="4">
        <f t="shared" si="12"/>
        <v>186</v>
      </c>
      <c r="B189" s="38"/>
      <c r="C189" s="38"/>
      <c r="D189" s="39" t="s">
        <v>8</v>
      </c>
      <c r="E189" s="38"/>
      <c r="F189" s="38"/>
      <c r="G189" s="39" t="s">
        <v>8</v>
      </c>
      <c r="H189" s="38"/>
      <c r="I189" s="38"/>
      <c r="J189" s="38"/>
      <c r="K189" s="39" t="s">
        <v>8</v>
      </c>
      <c r="L189" s="38"/>
      <c r="M189" s="38"/>
      <c r="N189" s="38"/>
      <c r="O189" s="39" t="s">
        <v>8</v>
      </c>
      <c r="P189" s="13" t="str">
        <f>IF(B189="","",VLOOKUP(B189,Bewertungsoptionen!$A$4:$B$7,2,FALSE))</f>
        <v/>
      </c>
      <c r="Q189" s="13" t="str">
        <f>IF(P189="","",IF(E189="","",VLOOKUP(E189,Bewertungsoptionen!$A$13:$B$22,2,FALSE)))</f>
        <v/>
      </c>
      <c r="R189" s="13" t="str">
        <f>IF(P189="","",IF(F189="","",VLOOKUP(F189,Bewertungsoptionen!$A$26:$B$30,2,FALSE)))</f>
        <v/>
      </c>
      <c r="S189" s="14">
        <f t="shared" si="9"/>
        <v>0</v>
      </c>
      <c r="T189" s="13" t="str">
        <f>IF(P189="","",IF(H189="","",VLOOKUP(H189,Bewertungsoptionen!$A$36:$B$38,2,FALSE)))</f>
        <v/>
      </c>
      <c r="U189" s="13" t="str">
        <f>IF(P189="","",IF(I189="","",VLOOKUP(I189,Bewertungsoptionen!$A$42:$B$44,2,FALSE)))</f>
        <v/>
      </c>
      <c r="V189" s="13" t="str">
        <f>IF(P189="","",IF(J189="","",VLOOKUP(J189,Bewertungsoptionen!$A$48:$B$50,2,FALSE)))</f>
        <v/>
      </c>
      <c r="W189" s="14">
        <f t="shared" si="10"/>
        <v>0</v>
      </c>
      <c r="X189" s="13" t="str">
        <f>IF(P189="","",IF(L189="","",VLOOKUP(L189,Bewertungsoptionen!$A$56:$B$57,2,FALSE)))</f>
        <v/>
      </c>
      <c r="Y189" s="13" t="str">
        <f>IF(P189="","",IF(M189="","",VLOOKUP(M189,Bewertungsoptionen!$A$61:$B$64,2,FALSE)))</f>
        <v/>
      </c>
      <c r="Z189" s="13" t="str">
        <f>IF(P189="","",IF(N189="","",VLOOKUP(N189,Bewertungsoptionen!$A$68:$B$71,2,FALSE)))</f>
        <v/>
      </c>
      <c r="AA189" s="14">
        <f t="shared" si="11"/>
        <v>0</v>
      </c>
    </row>
    <row r="190" spans="1:27" thickTop="1" thickBot="1" x14ac:dyDescent="0.3">
      <c r="A190" s="4">
        <f t="shared" si="12"/>
        <v>187</v>
      </c>
      <c r="B190" s="38"/>
      <c r="C190" s="38"/>
      <c r="D190" s="39" t="s">
        <v>8</v>
      </c>
      <c r="E190" s="38"/>
      <c r="F190" s="38"/>
      <c r="G190" s="39" t="s">
        <v>8</v>
      </c>
      <c r="H190" s="38"/>
      <c r="I190" s="38"/>
      <c r="J190" s="38"/>
      <c r="K190" s="39" t="s">
        <v>8</v>
      </c>
      <c r="L190" s="38"/>
      <c r="M190" s="38"/>
      <c r="N190" s="38"/>
      <c r="O190" s="39" t="s">
        <v>8</v>
      </c>
      <c r="P190" s="13" t="str">
        <f>IF(B190="","",VLOOKUP(B190,Bewertungsoptionen!$A$4:$B$7,2,FALSE))</f>
        <v/>
      </c>
      <c r="Q190" s="13" t="str">
        <f>IF(P190="","",IF(E190="","",VLOOKUP(E190,Bewertungsoptionen!$A$13:$B$22,2,FALSE)))</f>
        <v/>
      </c>
      <c r="R190" s="13" t="str">
        <f>IF(P190="","",IF(F190="","",VLOOKUP(F190,Bewertungsoptionen!$A$26:$B$30,2,FALSE)))</f>
        <v/>
      </c>
      <c r="S190" s="14">
        <f t="shared" si="9"/>
        <v>0</v>
      </c>
      <c r="T190" s="13" t="str">
        <f>IF(P190="","",IF(H190="","",VLOOKUP(H190,Bewertungsoptionen!$A$36:$B$38,2,FALSE)))</f>
        <v/>
      </c>
      <c r="U190" s="13" t="str">
        <f>IF(P190="","",IF(I190="","",VLOOKUP(I190,Bewertungsoptionen!$A$42:$B$44,2,FALSE)))</f>
        <v/>
      </c>
      <c r="V190" s="13" t="str">
        <f>IF(P190="","",IF(J190="","",VLOOKUP(J190,Bewertungsoptionen!$A$48:$B$50,2,FALSE)))</f>
        <v/>
      </c>
      <c r="W190" s="14">
        <f t="shared" si="10"/>
        <v>0</v>
      </c>
      <c r="X190" s="13" t="str">
        <f>IF(P190="","",IF(L190="","",VLOOKUP(L190,Bewertungsoptionen!$A$56:$B$57,2,FALSE)))</f>
        <v/>
      </c>
      <c r="Y190" s="13" t="str">
        <f>IF(P190="","",IF(M190="","",VLOOKUP(M190,Bewertungsoptionen!$A$61:$B$64,2,FALSE)))</f>
        <v/>
      </c>
      <c r="Z190" s="13" t="str">
        <f>IF(P190="","",IF(N190="","",VLOOKUP(N190,Bewertungsoptionen!$A$68:$B$71,2,FALSE)))</f>
        <v/>
      </c>
      <c r="AA190" s="14">
        <f t="shared" si="11"/>
        <v>0</v>
      </c>
    </row>
    <row r="191" spans="1:27" thickTop="1" thickBot="1" x14ac:dyDescent="0.3">
      <c r="A191" s="4">
        <f t="shared" si="12"/>
        <v>188</v>
      </c>
      <c r="B191" s="38"/>
      <c r="C191" s="38"/>
      <c r="D191" s="39" t="s">
        <v>8</v>
      </c>
      <c r="E191" s="38"/>
      <c r="F191" s="38"/>
      <c r="G191" s="39" t="s">
        <v>8</v>
      </c>
      <c r="H191" s="38"/>
      <c r="I191" s="38"/>
      <c r="J191" s="38"/>
      <c r="K191" s="39" t="s">
        <v>8</v>
      </c>
      <c r="L191" s="38"/>
      <c r="M191" s="38"/>
      <c r="N191" s="38"/>
      <c r="O191" s="39" t="s">
        <v>8</v>
      </c>
      <c r="P191" s="13" t="str">
        <f>IF(B191="","",VLOOKUP(B191,Bewertungsoptionen!$A$4:$B$7,2,FALSE))</f>
        <v/>
      </c>
      <c r="Q191" s="13" t="str">
        <f>IF(P191="","",IF(E191="","",VLOOKUP(E191,Bewertungsoptionen!$A$13:$B$22,2,FALSE)))</f>
        <v/>
      </c>
      <c r="R191" s="13" t="str">
        <f>IF(P191="","",IF(F191="","",VLOOKUP(F191,Bewertungsoptionen!$A$26:$B$30,2,FALSE)))</f>
        <v/>
      </c>
      <c r="S191" s="14">
        <f t="shared" si="9"/>
        <v>0</v>
      </c>
      <c r="T191" s="13" t="str">
        <f>IF(P191="","",IF(H191="","",VLOOKUP(H191,Bewertungsoptionen!$A$36:$B$38,2,FALSE)))</f>
        <v/>
      </c>
      <c r="U191" s="13" t="str">
        <f>IF(P191="","",IF(I191="","",VLOOKUP(I191,Bewertungsoptionen!$A$42:$B$44,2,FALSE)))</f>
        <v/>
      </c>
      <c r="V191" s="13" t="str">
        <f>IF(P191="","",IF(J191="","",VLOOKUP(J191,Bewertungsoptionen!$A$48:$B$50,2,FALSE)))</f>
        <v/>
      </c>
      <c r="W191" s="14">
        <f t="shared" si="10"/>
        <v>0</v>
      </c>
      <c r="X191" s="13" t="str">
        <f>IF(P191="","",IF(L191="","",VLOOKUP(L191,Bewertungsoptionen!$A$56:$B$57,2,FALSE)))</f>
        <v/>
      </c>
      <c r="Y191" s="13" t="str">
        <f>IF(P191="","",IF(M191="","",VLOOKUP(M191,Bewertungsoptionen!$A$61:$B$64,2,FALSE)))</f>
        <v/>
      </c>
      <c r="Z191" s="13" t="str">
        <f>IF(P191="","",IF(N191="","",VLOOKUP(N191,Bewertungsoptionen!$A$68:$B$71,2,FALSE)))</f>
        <v/>
      </c>
      <c r="AA191" s="14">
        <f t="shared" si="11"/>
        <v>0</v>
      </c>
    </row>
    <row r="192" spans="1:27" thickTop="1" thickBot="1" x14ac:dyDescent="0.3">
      <c r="A192" s="4">
        <f t="shared" si="12"/>
        <v>189</v>
      </c>
      <c r="B192" s="38"/>
      <c r="C192" s="38"/>
      <c r="D192" s="39" t="s">
        <v>8</v>
      </c>
      <c r="E192" s="38"/>
      <c r="F192" s="38"/>
      <c r="G192" s="39" t="s">
        <v>8</v>
      </c>
      <c r="H192" s="38"/>
      <c r="I192" s="38"/>
      <c r="J192" s="38"/>
      <c r="K192" s="39" t="s">
        <v>8</v>
      </c>
      <c r="L192" s="38"/>
      <c r="M192" s="38"/>
      <c r="N192" s="38"/>
      <c r="O192" s="39" t="s">
        <v>8</v>
      </c>
      <c r="P192" s="13" t="str">
        <f>IF(B192="","",VLOOKUP(B192,Bewertungsoptionen!$A$4:$B$7,2,FALSE))</f>
        <v/>
      </c>
      <c r="Q192" s="13" t="str">
        <f>IF(P192="","",IF(E192="","",VLOOKUP(E192,Bewertungsoptionen!$A$13:$B$22,2,FALSE)))</f>
        <v/>
      </c>
      <c r="R192" s="13" t="str">
        <f>IF(P192="","",IF(F192="","",VLOOKUP(F192,Bewertungsoptionen!$A$26:$B$30,2,FALSE)))</f>
        <v/>
      </c>
      <c r="S192" s="14">
        <f t="shared" si="9"/>
        <v>0</v>
      </c>
      <c r="T192" s="13" t="str">
        <f>IF(P192="","",IF(H192="","",VLOOKUP(H192,Bewertungsoptionen!$A$36:$B$38,2,FALSE)))</f>
        <v/>
      </c>
      <c r="U192" s="13" t="str">
        <f>IF(P192="","",IF(I192="","",VLOOKUP(I192,Bewertungsoptionen!$A$42:$B$44,2,FALSE)))</f>
        <v/>
      </c>
      <c r="V192" s="13" t="str">
        <f>IF(P192="","",IF(J192="","",VLOOKUP(J192,Bewertungsoptionen!$A$48:$B$50,2,FALSE)))</f>
        <v/>
      </c>
      <c r="W192" s="14">
        <f t="shared" si="10"/>
        <v>0</v>
      </c>
      <c r="X192" s="13" t="str">
        <f>IF(P192="","",IF(L192="","",VLOOKUP(L192,Bewertungsoptionen!$A$56:$B$57,2,FALSE)))</f>
        <v/>
      </c>
      <c r="Y192" s="13" t="str">
        <f>IF(P192="","",IF(M192="","",VLOOKUP(M192,Bewertungsoptionen!$A$61:$B$64,2,FALSE)))</f>
        <v/>
      </c>
      <c r="Z192" s="13" t="str">
        <f>IF(P192="","",IF(N192="","",VLOOKUP(N192,Bewertungsoptionen!$A$68:$B$71,2,FALSE)))</f>
        <v/>
      </c>
      <c r="AA192" s="14">
        <f t="shared" si="11"/>
        <v>0</v>
      </c>
    </row>
    <row r="193" spans="1:27" thickTop="1" thickBot="1" x14ac:dyDescent="0.3">
      <c r="A193" s="4">
        <f t="shared" si="12"/>
        <v>190</v>
      </c>
      <c r="B193" s="38"/>
      <c r="C193" s="38"/>
      <c r="D193" s="39" t="s">
        <v>8</v>
      </c>
      <c r="E193" s="38"/>
      <c r="F193" s="38"/>
      <c r="G193" s="39" t="s">
        <v>8</v>
      </c>
      <c r="H193" s="38"/>
      <c r="I193" s="38"/>
      <c r="J193" s="38"/>
      <c r="K193" s="39" t="s">
        <v>8</v>
      </c>
      <c r="L193" s="38"/>
      <c r="M193" s="38"/>
      <c r="N193" s="38"/>
      <c r="O193" s="39" t="s">
        <v>8</v>
      </c>
      <c r="P193" s="13" t="str">
        <f>IF(B193="","",VLOOKUP(B193,Bewertungsoptionen!$A$4:$B$7,2,FALSE))</f>
        <v/>
      </c>
      <c r="Q193" s="13" t="str">
        <f>IF(P193="","",IF(E193="","",VLOOKUP(E193,Bewertungsoptionen!$A$13:$B$22,2,FALSE)))</f>
        <v/>
      </c>
      <c r="R193" s="13" t="str">
        <f>IF(P193="","",IF(F193="","",VLOOKUP(F193,Bewertungsoptionen!$A$26:$B$30,2,FALSE)))</f>
        <v/>
      </c>
      <c r="S193" s="14">
        <f t="shared" si="9"/>
        <v>0</v>
      </c>
      <c r="T193" s="13" t="str">
        <f>IF(P193="","",IF(H193="","",VLOOKUP(H193,Bewertungsoptionen!$A$36:$B$38,2,FALSE)))</f>
        <v/>
      </c>
      <c r="U193" s="13" t="str">
        <f>IF(P193="","",IF(I193="","",VLOOKUP(I193,Bewertungsoptionen!$A$42:$B$44,2,FALSE)))</f>
        <v/>
      </c>
      <c r="V193" s="13" t="str">
        <f>IF(P193="","",IF(J193="","",VLOOKUP(J193,Bewertungsoptionen!$A$48:$B$50,2,FALSE)))</f>
        <v/>
      </c>
      <c r="W193" s="14">
        <f t="shared" si="10"/>
        <v>0</v>
      </c>
      <c r="X193" s="13" t="str">
        <f>IF(P193="","",IF(L193="","",VLOOKUP(L193,Bewertungsoptionen!$A$56:$B$57,2,FALSE)))</f>
        <v/>
      </c>
      <c r="Y193" s="13" t="str">
        <f>IF(P193="","",IF(M193="","",VLOOKUP(M193,Bewertungsoptionen!$A$61:$B$64,2,FALSE)))</f>
        <v/>
      </c>
      <c r="Z193" s="13" t="str">
        <f>IF(P193="","",IF(N193="","",VLOOKUP(N193,Bewertungsoptionen!$A$68:$B$71,2,FALSE)))</f>
        <v/>
      </c>
      <c r="AA193" s="14">
        <f t="shared" si="11"/>
        <v>0</v>
      </c>
    </row>
    <row r="194" spans="1:27" thickTop="1" thickBot="1" x14ac:dyDescent="0.3">
      <c r="A194" s="4">
        <f t="shared" si="12"/>
        <v>191</v>
      </c>
      <c r="B194" s="38"/>
      <c r="C194" s="38"/>
      <c r="D194" s="39" t="s">
        <v>8</v>
      </c>
      <c r="E194" s="38"/>
      <c r="F194" s="38"/>
      <c r="G194" s="39" t="s">
        <v>8</v>
      </c>
      <c r="H194" s="38"/>
      <c r="I194" s="38"/>
      <c r="J194" s="38"/>
      <c r="K194" s="39" t="s">
        <v>8</v>
      </c>
      <c r="L194" s="38"/>
      <c r="M194" s="38"/>
      <c r="N194" s="38"/>
      <c r="O194" s="39" t="s">
        <v>8</v>
      </c>
      <c r="P194" s="13" t="str">
        <f>IF(B194="","",VLOOKUP(B194,Bewertungsoptionen!$A$4:$B$7,2,FALSE))</f>
        <v/>
      </c>
      <c r="Q194" s="13" t="str">
        <f>IF(P194="","",IF(E194="","",VLOOKUP(E194,Bewertungsoptionen!$A$13:$B$22,2,FALSE)))</f>
        <v/>
      </c>
      <c r="R194" s="13" t="str">
        <f>IF(P194="","",IF(F194="","",VLOOKUP(F194,Bewertungsoptionen!$A$26:$B$30,2,FALSE)))</f>
        <v/>
      </c>
      <c r="S194" s="14">
        <f t="shared" si="9"/>
        <v>0</v>
      </c>
      <c r="T194" s="13" t="str">
        <f>IF(P194="","",IF(H194="","",VLOOKUP(H194,Bewertungsoptionen!$A$36:$B$38,2,FALSE)))</f>
        <v/>
      </c>
      <c r="U194" s="13" t="str">
        <f>IF(P194="","",IF(I194="","",VLOOKUP(I194,Bewertungsoptionen!$A$42:$B$44,2,FALSE)))</f>
        <v/>
      </c>
      <c r="V194" s="13" t="str">
        <f>IF(P194="","",IF(J194="","",VLOOKUP(J194,Bewertungsoptionen!$A$48:$B$50,2,FALSE)))</f>
        <v/>
      </c>
      <c r="W194" s="14">
        <f t="shared" si="10"/>
        <v>0</v>
      </c>
      <c r="X194" s="13" t="str">
        <f>IF(P194="","",IF(L194="","",VLOOKUP(L194,Bewertungsoptionen!$A$56:$B$57,2,FALSE)))</f>
        <v/>
      </c>
      <c r="Y194" s="13" t="str">
        <f>IF(P194="","",IF(M194="","",VLOOKUP(M194,Bewertungsoptionen!$A$61:$B$64,2,FALSE)))</f>
        <v/>
      </c>
      <c r="Z194" s="13" t="str">
        <f>IF(P194="","",IF(N194="","",VLOOKUP(N194,Bewertungsoptionen!$A$68:$B$71,2,FALSE)))</f>
        <v/>
      </c>
      <c r="AA194" s="14">
        <f t="shared" si="11"/>
        <v>0</v>
      </c>
    </row>
    <row r="195" spans="1:27" thickTop="1" thickBot="1" x14ac:dyDescent="0.3">
      <c r="A195" s="4">
        <f t="shared" si="12"/>
        <v>192</v>
      </c>
      <c r="B195" s="38"/>
      <c r="C195" s="38"/>
      <c r="D195" s="39" t="s">
        <v>8</v>
      </c>
      <c r="E195" s="38"/>
      <c r="F195" s="38"/>
      <c r="G195" s="39" t="s">
        <v>8</v>
      </c>
      <c r="H195" s="38"/>
      <c r="I195" s="38"/>
      <c r="J195" s="38"/>
      <c r="K195" s="39" t="s">
        <v>8</v>
      </c>
      <c r="L195" s="38"/>
      <c r="M195" s="38"/>
      <c r="N195" s="38"/>
      <c r="O195" s="39" t="s">
        <v>8</v>
      </c>
      <c r="P195" s="13" t="str">
        <f>IF(B195="","",VLOOKUP(B195,Bewertungsoptionen!$A$4:$B$7,2,FALSE))</f>
        <v/>
      </c>
      <c r="Q195" s="13" t="str">
        <f>IF(P195="","",IF(E195="","",VLOOKUP(E195,Bewertungsoptionen!$A$13:$B$22,2,FALSE)))</f>
        <v/>
      </c>
      <c r="R195" s="13" t="str">
        <f>IF(P195="","",IF(F195="","",VLOOKUP(F195,Bewertungsoptionen!$A$26:$B$30,2,FALSE)))</f>
        <v/>
      </c>
      <c r="S195" s="14">
        <f t="shared" si="9"/>
        <v>0</v>
      </c>
      <c r="T195" s="13" t="str">
        <f>IF(P195="","",IF(H195="","",VLOOKUP(H195,Bewertungsoptionen!$A$36:$B$38,2,FALSE)))</f>
        <v/>
      </c>
      <c r="U195" s="13" t="str">
        <f>IF(P195="","",IF(I195="","",VLOOKUP(I195,Bewertungsoptionen!$A$42:$B$44,2,FALSE)))</f>
        <v/>
      </c>
      <c r="V195" s="13" t="str">
        <f>IF(P195="","",IF(J195="","",VLOOKUP(J195,Bewertungsoptionen!$A$48:$B$50,2,FALSE)))</f>
        <v/>
      </c>
      <c r="W195" s="14">
        <f t="shared" si="10"/>
        <v>0</v>
      </c>
      <c r="X195" s="13" t="str">
        <f>IF(P195="","",IF(L195="","",VLOOKUP(L195,Bewertungsoptionen!$A$56:$B$57,2,FALSE)))</f>
        <v/>
      </c>
      <c r="Y195" s="13" t="str">
        <f>IF(P195="","",IF(M195="","",VLOOKUP(M195,Bewertungsoptionen!$A$61:$B$64,2,FALSE)))</f>
        <v/>
      </c>
      <c r="Z195" s="13" t="str">
        <f>IF(P195="","",IF(N195="","",VLOOKUP(N195,Bewertungsoptionen!$A$68:$B$71,2,FALSE)))</f>
        <v/>
      </c>
      <c r="AA195" s="14">
        <f t="shared" si="11"/>
        <v>0</v>
      </c>
    </row>
    <row r="196" spans="1:27" thickTop="1" thickBot="1" x14ac:dyDescent="0.3">
      <c r="A196" s="4">
        <f t="shared" si="12"/>
        <v>193</v>
      </c>
      <c r="B196" s="38"/>
      <c r="C196" s="38"/>
      <c r="D196" s="39" t="s">
        <v>8</v>
      </c>
      <c r="E196" s="38"/>
      <c r="F196" s="38"/>
      <c r="G196" s="39" t="s">
        <v>8</v>
      </c>
      <c r="H196" s="38"/>
      <c r="I196" s="38"/>
      <c r="J196" s="38"/>
      <c r="K196" s="39" t="s">
        <v>8</v>
      </c>
      <c r="L196" s="38"/>
      <c r="M196" s="38"/>
      <c r="N196" s="38"/>
      <c r="O196" s="39" t="s">
        <v>8</v>
      </c>
      <c r="P196" s="13" t="str">
        <f>IF(B196="","",VLOOKUP(B196,Bewertungsoptionen!$A$4:$B$7,2,FALSE))</f>
        <v/>
      </c>
      <c r="Q196" s="13" t="str">
        <f>IF(P196="","",IF(E196="","",VLOOKUP(E196,Bewertungsoptionen!$A$13:$B$22,2,FALSE)))</f>
        <v/>
      </c>
      <c r="R196" s="13" t="str">
        <f>IF(P196="","",IF(F196="","",VLOOKUP(F196,Bewertungsoptionen!$A$26:$B$30,2,FALSE)))</f>
        <v/>
      </c>
      <c r="S196" s="14">
        <f t="shared" si="9"/>
        <v>0</v>
      </c>
      <c r="T196" s="13" t="str">
        <f>IF(P196="","",IF(H196="","",VLOOKUP(H196,Bewertungsoptionen!$A$36:$B$38,2,FALSE)))</f>
        <v/>
      </c>
      <c r="U196" s="13" t="str">
        <f>IF(P196="","",IF(I196="","",VLOOKUP(I196,Bewertungsoptionen!$A$42:$B$44,2,FALSE)))</f>
        <v/>
      </c>
      <c r="V196" s="13" t="str">
        <f>IF(P196="","",IF(J196="","",VLOOKUP(J196,Bewertungsoptionen!$A$48:$B$50,2,FALSE)))</f>
        <v/>
      </c>
      <c r="W196" s="14">
        <f t="shared" si="10"/>
        <v>0</v>
      </c>
      <c r="X196" s="13" t="str">
        <f>IF(P196="","",IF(L196="","",VLOOKUP(L196,Bewertungsoptionen!$A$56:$B$57,2,FALSE)))</f>
        <v/>
      </c>
      <c r="Y196" s="13" t="str">
        <f>IF(P196="","",IF(M196="","",VLOOKUP(M196,Bewertungsoptionen!$A$61:$B$64,2,FALSE)))</f>
        <v/>
      </c>
      <c r="Z196" s="13" t="str">
        <f>IF(P196="","",IF(N196="","",VLOOKUP(N196,Bewertungsoptionen!$A$68:$B$71,2,FALSE)))</f>
        <v/>
      </c>
      <c r="AA196" s="14">
        <f t="shared" si="11"/>
        <v>0</v>
      </c>
    </row>
    <row r="197" spans="1:27" thickTop="1" thickBot="1" x14ac:dyDescent="0.3">
      <c r="A197" s="4">
        <f t="shared" si="12"/>
        <v>194</v>
      </c>
      <c r="B197" s="38"/>
      <c r="C197" s="38"/>
      <c r="D197" s="39" t="s">
        <v>8</v>
      </c>
      <c r="E197" s="38"/>
      <c r="F197" s="38"/>
      <c r="G197" s="39" t="s">
        <v>8</v>
      </c>
      <c r="H197" s="38"/>
      <c r="I197" s="38"/>
      <c r="J197" s="38"/>
      <c r="K197" s="39" t="s">
        <v>8</v>
      </c>
      <c r="L197" s="38"/>
      <c r="M197" s="38"/>
      <c r="N197" s="38"/>
      <c r="O197" s="39" t="s">
        <v>8</v>
      </c>
      <c r="P197" s="13" t="str">
        <f>IF(B197="","",VLOOKUP(B197,Bewertungsoptionen!$A$4:$B$7,2,FALSE))</f>
        <v/>
      </c>
      <c r="Q197" s="13" t="str">
        <f>IF(P197="","",IF(E197="","",VLOOKUP(E197,Bewertungsoptionen!$A$13:$B$22,2,FALSE)))</f>
        <v/>
      </c>
      <c r="R197" s="13" t="str">
        <f>IF(P197="","",IF(F197="","",VLOOKUP(F197,Bewertungsoptionen!$A$26:$B$30,2,FALSE)))</f>
        <v/>
      </c>
      <c r="S197" s="14">
        <f t="shared" ref="S197:S203" si="13">SUM(Q197:R197)</f>
        <v>0</v>
      </c>
      <c r="T197" s="13" t="str">
        <f>IF(P197="","",IF(H197="","",VLOOKUP(H197,Bewertungsoptionen!$A$36:$B$38,2,FALSE)))</f>
        <v/>
      </c>
      <c r="U197" s="13" t="str">
        <f>IF(P197="","",IF(I197="","",VLOOKUP(I197,Bewertungsoptionen!$A$42:$B$44,2,FALSE)))</f>
        <v/>
      </c>
      <c r="V197" s="13" t="str">
        <f>IF(P197="","",IF(J197="","",VLOOKUP(J197,Bewertungsoptionen!$A$48:$B$50,2,FALSE)))</f>
        <v/>
      </c>
      <c r="W197" s="14">
        <f t="shared" ref="W197:W203" si="14">SUM(T197:V197)</f>
        <v>0</v>
      </c>
      <c r="X197" s="13" t="str">
        <f>IF(P197="","",IF(L197="","",VLOOKUP(L197,Bewertungsoptionen!$A$56:$B$57,2,FALSE)))</f>
        <v/>
      </c>
      <c r="Y197" s="13" t="str">
        <f>IF(P197="","",IF(M197="","",VLOOKUP(M197,Bewertungsoptionen!$A$61:$B$64,2,FALSE)))</f>
        <v/>
      </c>
      <c r="Z197" s="13" t="str">
        <f>IF(P197="","",IF(N197="","",VLOOKUP(N197,Bewertungsoptionen!$A$68:$B$71,2,FALSE)))</f>
        <v/>
      </c>
      <c r="AA197" s="14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38"/>
      <c r="C198" s="38"/>
      <c r="D198" s="39" t="s">
        <v>8</v>
      </c>
      <c r="E198" s="38"/>
      <c r="F198" s="38"/>
      <c r="G198" s="39" t="s">
        <v>8</v>
      </c>
      <c r="H198" s="38"/>
      <c r="I198" s="38"/>
      <c r="J198" s="38"/>
      <c r="K198" s="39" t="s">
        <v>8</v>
      </c>
      <c r="L198" s="38"/>
      <c r="M198" s="38"/>
      <c r="N198" s="38"/>
      <c r="O198" s="39" t="s">
        <v>8</v>
      </c>
      <c r="P198" s="13" t="str">
        <f>IF(B198="","",VLOOKUP(B198,Bewertungsoptionen!$A$4:$B$7,2,FALSE))</f>
        <v/>
      </c>
      <c r="Q198" s="13" t="str">
        <f>IF(P198="","",IF(E198="","",VLOOKUP(E198,Bewertungsoptionen!$A$13:$B$22,2,FALSE)))</f>
        <v/>
      </c>
      <c r="R198" s="13" t="str">
        <f>IF(P198="","",IF(F198="","",VLOOKUP(F198,Bewertungsoptionen!$A$26:$B$30,2,FALSE)))</f>
        <v/>
      </c>
      <c r="S198" s="14">
        <f t="shared" si="13"/>
        <v>0</v>
      </c>
      <c r="T198" s="13" t="str">
        <f>IF(P198="","",IF(H198="","",VLOOKUP(H198,Bewertungsoptionen!$A$36:$B$38,2,FALSE)))</f>
        <v/>
      </c>
      <c r="U198" s="13" t="str">
        <f>IF(P198="","",IF(I198="","",VLOOKUP(I198,Bewertungsoptionen!$A$42:$B$44,2,FALSE)))</f>
        <v/>
      </c>
      <c r="V198" s="13" t="str">
        <f>IF(P198="","",IF(J198="","",VLOOKUP(J198,Bewertungsoptionen!$A$48:$B$50,2,FALSE)))</f>
        <v/>
      </c>
      <c r="W198" s="14">
        <f t="shared" si="14"/>
        <v>0</v>
      </c>
      <c r="X198" s="13" t="str">
        <f>IF(P198="","",IF(L198="","",VLOOKUP(L198,Bewertungsoptionen!$A$56:$B$57,2,FALSE)))</f>
        <v/>
      </c>
      <c r="Y198" s="13" t="str">
        <f>IF(P198="","",IF(M198="","",VLOOKUP(M198,Bewertungsoptionen!$A$61:$B$64,2,FALSE)))</f>
        <v/>
      </c>
      <c r="Z198" s="13" t="str">
        <f>IF(P198="","",IF(N198="","",VLOOKUP(N198,Bewertungsoptionen!$A$68:$B$71,2,FALSE)))</f>
        <v/>
      </c>
      <c r="AA198" s="14">
        <f t="shared" si="15"/>
        <v>0</v>
      </c>
    </row>
    <row r="199" spans="1:27" thickTop="1" thickBot="1" x14ac:dyDescent="0.3">
      <c r="A199" s="4">
        <f t="shared" si="12"/>
        <v>196</v>
      </c>
      <c r="B199" s="38"/>
      <c r="C199" s="38"/>
      <c r="D199" s="39" t="s">
        <v>8</v>
      </c>
      <c r="E199" s="38"/>
      <c r="F199" s="38"/>
      <c r="G199" s="39" t="s">
        <v>8</v>
      </c>
      <c r="H199" s="38"/>
      <c r="I199" s="38"/>
      <c r="J199" s="38"/>
      <c r="K199" s="39" t="s">
        <v>8</v>
      </c>
      <c r="L199" s="38"/>
      <c r="M199" s="38"/>
      <c r="N199" s="38"/>
      <c r="O199" s="39" t="s">
        <v>8</v>
      </c>
      <c r="P199" s="13" t="str">
        <f>IF(B199="","",VLOOKUP(B199,Bewertungsoptionen!$A$4:$B$7,2,FALSE))</f>
        <v/>
      </c>
      <c r="Q199" s="13" t="str">
        <f>IF(P199="","",IF(E199="","",VLOOKUP(E199,Bewertungsoptionen!$A$13:$B$22,2,FALSE)))</f>
        <v/>
      </c>
      <c r="R199" s="13" t="str">
        <f>IF(P199="","",IF(F199="","",VLOOKUP(F199,Bewertungsoptionen!$A$26:$B$30,2,FALSE)))</f>
        <v/>
      </c>
      <c r="S199" s="14">
        <f t="shared" si="13"/>
        <v>0</v>
      </c>
      <c r="T199" s="13" t="str">
        <f>IF(P199="","",IF(H199="","",VLOOKUP(H199,Bewertungsoptionen!$A$36:$B$38,2,FALSE)))</f>
        <v/>
      </c>
      <c r="U199" s="13" t="str">
        <f>IF(P199="","",IF(I199="","",VLOOKUP(I199,Bewertungsoptionen!$A$42:$B$44,2,FALSE)))</f>
        <v/>
      </c>
      <c r="V199" s="13" t="str">
        <f>IF(P199="","",IF(J199="","",VLOOKUP(J199,Bewertungsoptionen!$A$48:$B$50,2,FALSE)))</f>
        <v/>
      </c>
      <c r="W199" s="14">
        <f t="shared" si="14"/>
        <v>0</v>
      </c>
      <c r="X199" s="13" t="str">
        <f>IF(P199="","",IF(L199="","",VLOOKUP(L199,Bewertungsoptionen!$A$56:$B$57,2,FALSE)))</f>
        <v/>
      </c>
      <c r="Y199" s="13" t="str">
        <f>IF(P199="","",IF(M199="","",VLOOKUP(M199,Bewertungsoptionen!$A$61:$B$64,2,FALSE)))</f>
        <v/>
      </c>
      <c r="Z199" s="13" t="str">
        <f>IF(P199="","",IF(N199="","",VLOOKUP(N199,Bewertungsoptionen!$A$68:$B$71,2,FALSE)))</f>
        <v/>
      </c>
      <c r="AA199" s="14">
        <f t="shared" si="15"/>
        <v>0</v>
      </c>
    </row>
    <row r="200" spans="1:27" thickTop="1" thickBot="1" x14ac:dyDescent="0.3">
      <c r="A200" s="4">
        <f t="shared" si="12"/>
        <v>197</v>
      </c>
      <c r="B200" s="38"/>
      <c r="C200" s="38"/>
      <c r="D200" s="39" t="s">
        <v>8</v>
      </c>
      <c r="E200" s="38"/>
      <c r="F200" s="38"/>
      <c r="G200" s="39" t="s">
        <v>8</v>
      </c>
      <c r="H200" s="38"/>
      <c r="I200" s="38"/>
      <c r="J200" s="38"/>
      <c r="K200" s="39" t="s">
        <v>8</v>
      </c>
      <c r="L200" s="38"/>
      <c r="M200" s="38"/>
      <c r="N200" s="38"/>
      <c r="O200" s="39" t="s">
        <v>8</v>
      </c>
      <c r="P200" s="13" t="str">
        <f>IF(B200="","",VLOOKUP(B200,Bewertungsoptionen!$A$4:$B$7,2,FALSE))</f>
        <v/>
      </c>
      <c r="Q200" s="13" t="str">
        <f>IF(P200="","",IF(E200="","",VLOOKUP(E200,Bewertungsoptionen!$A$13:$B$22,2,FALSE)))</f>
        <v/>
      </c>
      <c r="R200" s="13" t="str">
        <f>IF(P200="","",IF(F200="","",VLOOKUP(F200,Bewertungsoptionen!$A$26:$B$30,2,FALSE)))</f>
        <v/>
      </c>
      <c r="S200" s="14">
        <f t="shared" si="13"/>
        <v>0</v>
      </c>
      <c r="T200" s="13" t="str">
        <f>IF(P200="","",IF(H200="","",VLOOKUP(H200,Bewertungsoptionen!$A$36:$B$38,2,FALSE)))</f>
        <v/>
      </c>
      <c r="U200" s="13" t="str">
        <f>IF(P200="","",IF(I200="","",VLOOKUP(I200,Bewertungsoptionen!$A$42:$B$44,2,FALSE)))</f>
        <v/>
      </c>
      <c r="V200" s="13" t="str">
        <f>IF(P200="","",IF(J200="","",VLOOKUP(J200,Bewertungsoptionen!$A$48:$B$50,2,FALSE)))</f>
        <v/>
      </c>
      <c r="W200" s="14">
        <f t="shared" si="14"/>
        <v>0</v>
      </c>
      <c r="X200" s="13" t="str">
        <f>IF(P200="","",IF(L200="","",VLOOKUP(L200,Bewertungsoptionen!$A$56:$B$57,2,FALSE)))</f>
        <v/>
      </c>
      <c r="Y200" s="13" t="str">
        <f>IF(P200="","",IF(M200="","",VLOOKUP(M200,Bewertungsoptionen!$A$61:$B$64,2,FALSE)))</f>
        <v/>
      </c>
      <c r="Z200" s="13" t="str">
        <f>IF(P200="","",IF(N200="","",VLOOKUP(N200,Bewertungsoptionen!$A$68:$B$71,2,FALSE)))</f>
        <v/>
      </c>
      <c r="AA200" s="14">
        <f t="shared" si="15"/>
        <v>0</v>
      </c>
    </row>
    <row r="201" spans="1:27" thickTop="1" thickBot="1" x14ac:dyDescent="0.3">
      <c r="A201" s="4">
        <f t="shared" si="12"/>
        <v>198</v>
      </c>
      <c r="B201" s="38"/>
      <c r="C201" s="38"/>
      <c r="D201" s="39" t="s">
        <v>8</v>
      </c>
      <c r="E201" s="38"/>
      <c r="F201" s="38"/>
      <c r="G201" s="39" t="s">
        <v>8</v>
      </c>
      <c r="H201" s="38"/>
      <c r="I201" s="38"/>
      <c r="J201" s="38"/>
      <c r="K201" s="39" t="s">
        <v>8</v>
      </c>
      <c r="L201" s="38"/>
      <c r="M201" s="38"/>
      <c r="N201" s="38"/>
      <c r="O201" s="39" t="s">
        <v>8</v>
      </c>
      <c r="P201" s="13" t="str">
        <f>IF(B201="","",VLOOKUP(B201,Bewertungsoptionen!$A$4:$B$7,2,FALSE))</f>
        <v/>
      </c>
      <c r="Q201" s="13" t="str">
        <f>IF(P201="","",IF(E201="","",VLOOKUP(E201,Bewertungsoptionen!$A$13:$B$22,2,FALSE)))</f>
        <v/>
      </c>
      <c r="R201" s="13" t="str">
        <f>IF(P201="","",IF(F201="","",VLOOKUP(F201,Bewertungsoptionen!$A$26:$B$30,2,FALSE)))</f>
        <v/>
      </c>
      <c r="S201" s="14">
        <f t="shared" si="13"/>
        <v>0</v>
      </c>
      <c r="T201" s="13" t="str">
        <f>IF(P201="","",IF(H201="","",VLOOKUP(H201,Bewertungsoptionen!$A$36:$B$38,2,FALSE)))</f>
        <v/>
      </c>
      <c r="U201" s="13" t="str">
        <f>IF(P201="","",IF(I201="","",VLOOKUP(I201,Bewertungsoptionen!$A$42:$B$44,2,FALSE)))</f>
        <v/>
      </c>
      <c r="V201" s="13" t="str">
        <f>IF(P201="","",IF(J201="","",VLOOKUP(J201,Bewertungsoptionen!$A$48:$B$50,2,FALSE)))</f>
        <v/>
      </c>
      <c r="W201" s="14">
        <f t="shared" si="14"/>
        <v>0</v>
      </c>
      <c r="X201" s="13" t="str">
        <f>IF(P201="","",IF(L201="","",VLOOKUP(L201,Bewertungsoptionen!$A$56:$B$57,2,FALSE)))</f>
        <v/>
      </c>
      <c r="Y201" s="13" t="str">
        <f>IF(P201="","",IF(M201="","",VLOOKUP(M201,Bewertungsoptionen!$A$61:$B$64,2,FALSE)))</f>
        <v/>
      </c>
      <c r="Z201" s="13" t="str">
        <f>IF(P201="","",IF(N201="","",VLOOKUP(N201,Bewertungsoptionen!$A$68:$B$71,2,FALSE)))</f>
        <v/>
      </c>
      <c r="AA201" s="14">
        <f t="shared" si="15"/>
        <v>0</v>
      </c>
    </row>
    <row r="202" spans="1:27" thickTop="1" thickBot="1" x14ac:dyDescent="0.3">
      <c r="A202" s="4">
        <f t="shared" si="12"/>
        <v>199</v>
      </c>
      <c r="B202" s="38"/>
      <c r="C202" s="38"/>
      <c r="D202" s="39" t="s">
        <v>8</v>
      </c>
      <c r="E202" s="38"/>
      <c r="F202" s="38"/>
      <c r="G202" s="39" t="s">
        <v>8</v>
      </c>
      <c r="H202" s="38"/>
      <c r="I202" s="38"/>
      <c r="J202" s="38"/>
      <c r="K202" s="39" t="s">
        <v>8</v>
      </c>
      <c r="L202" s="38"/>
      <c r="M202" s="38"/>
      <c r="N202" s="38"/>
      <c r="O202" s="39" t="s">
        <v>8</v>
      </c>
      <c r="P202" s="13" t="str">
        <f>IF(B202="","",VLOOKUP(B202,Bewertungsoptionen!$A$4:$B$7,2,FALSE))</f>
        <v/>
      </c>
      <c r="Q202" s="13" t="str">
        <f>IF(P202="","",IF(E202="","",VLOOKUP(E202,Bewertungsoptionen!$A$13:$B$22,2,FALSE)))</f>
        <v/>
      </c>
      <c r="R202" s="13" t="str">
        <f>IF(P202="","",IF(F202="","",VLOOKUP(F202,Bewertungsoptionen!$A$26:$B$30,2,FALSE)))</f>
        <v/>
      </c>
      <c r="S202" s="14">
        <f t="shared" si="13"/>
        <v>0</v>
      </c>
      <c r="T202" s="13" t="str">
        <f>IF(P202="","",IF(H202="","",VLOOKUP(H202,Bewertungsoptionen!$A$36:$B$38,2,FALSE)))</f>
        <v/>
      </c>
      <c r="U202" s="13" t="str">
        <f>IF(P202="","",IF(I202="","",VLOOKUP(I202,Bewertungsoptionen!$A$42:$B$44,2,FALSE)))</f>
        <v/>
      </c>
      <c r="V202" s="13" t="str">
        <f>IF(P202="","",IF(J202="","",VLOOKUP(J202,Bewertungsoptionen!$A$48:$B$50,2,FALSE)))</f>
        <v/>
      </c>
      <c r="W202" s="14">
        <f t="shared" si="14"/>
        <v>0</v>
      </c>
      <c r="X202" s="13" t="str">
        <f>IF(P202="","",IF(L202="","",VLOOKUP(L202,Bewertungsoptionen!$A$56:$B$57,2,FALSE)))</f>
        <v/>
      </c>
      <c r="Y202" s="13" t="str">
        <f>IF(P202="","",IF(M202="","",VLOOKUP(M202,Bewertungsoptionen!$A$61:$B$64,2,FALSE)))</f>
        <v/>
      </c>
      <c r="Z202" s="13" t="str">
        <f>IF(P202="","",IF(N202="","",VLOOKUP(N202,Bewertungsoptionen!$A$68:$B$71,2,FALSE)))</f>
        <v/>
      </c>
      <c r="AA202" s="14">
        <f t="shared" si="15"/>
        <v>0</v>
      </c>
    </row>
    <row r="203" spans="1:27" thickTop="1" thickBot="1" x14ac:dyDescent="0.3">
      <c r="A203" s="4">
        <f t="shared" si="12"/>
        <v>200</v>
      </c>
      <c r="B203" s="38"/>
      <c r="C203" s="38"/>
      <c r="D203" s="39" t="s">
        <v>8</v>
      </c>
      <c r="E203" s="38"/>
      <c r="F203" s="38"/>
      <c r="G203" s="39" t="s">
        <v>8</v>
      </c>
      <c r="H203" s="38"/>
      <c r="I203" s="38"/>
      <c r="J203" s="38"/>
      <c r="K203" s="39" t="s">
        <v>8</v>
      </c>
      <c r="L203" s="38"/>
      <c r="M203" s="38"/>
      <c r="N203" s="38"/>
      <c r="O203" s="39" t="s">
        <v>8</v>
      </c>
      <c r="P203" s="13" t="str">
        <f>IF(B203="","",VLOOKUP(B203,Bewertungsoptionen!$A$4:$B$7,2,FALSE))</f>
        <v/>
      </c>
      <c r="Q203" s="13" t="str">
        <f>IF(P203="","",IF(E203="","",VLOOKUP(E203,Bewertungsoptionen!$A$13:$B$22,2,FALSE)))</f>
        <v/>
      </c>
      <c r="R203" s="13" t="str">
        <f>IF(P203="","",IF(F203="","",VLOOKUP(F203,Bewertungsoptionen!$A$26:$B$30,2,FALSE)))</f>
        <v/>
      </c>
      <c r="S203" s="14">
        <f t="shared" si="13"/>
        <v>0</v>
      </c>
      <c r="T203" s="13" t="str">
        <f>IF(P203="","",IF(H203="","",VLOOKUP(H203,Bewertungsoptionen!$A$36:$B$38,2,FALSE)))</f>
        <v/>
      </c>
      <c r="U203" s="13" t="str">
        <f>IF(P203="","",IF(I203="","",VLOOKUP(I203,Bewertungsoptionen!$A$42:$B$44,2,FALSE)))</f>
        <v/>
      </c>
      <c r="V203" s="13" t="str">
        <f>IF(P203="","",IF(J203="","",VLOOKUP(J203,Bewertungsoptionen!$A$48:$B$50,2,FALSE)))</f>
        <v/>
      </c>
      <c r="W203" s="14">
        <f t="shared" si="14"/>
        <v>0</v>
      </c>
      <c r="X203" s="13" t="str">
        <f>IF(P203="","",IF(L203="","",VLOOKUP(L203,Bewertungsoptionen!$A$56:$B$57,2,FALSE)))</f>
        <v/>
      </c>
      <c r="Y203" s="13" t="str">
        <f>IF(P203="","",IF(M203="","",VLOOKUP(M203,Bewertungsoptionen!$A$61:$B$64,2,FALSE)))</f>
        <v/>
      </c>
      <c r="Z203" s="13" t="str">
        <f>IF(P203="","",IF(N203="","",VLOOKUP(N203,Bewertungsoptionen!$A$68:$B$71,2,FALSE)))</f>
        <v/>
      </c>
      <c r="AA203" s="14">
        <f t="shared" si="15"/>
        <v>0</v>
      </c>
    </row>
    <row r="204" spans="1:27" s="1" customFormat="1" thickTop="1" thickBot="1" x14ac:dyDescent="0.3">
      <c r="A204" s="4"/>
      <c r="C204" s="1" t="s">
        <v>40</v>
      </c>
      <c r="D204" s="39" t="s">
        <v>8</v>
      </c>
      <c r="G204" s="39" t="s">
        <v>8</v>
      </c>
      <c r="K204" s="39" t="s">
        <v>8</v>
      </c>
      <c r="O204" s="39" t="s">
        <v>8</v>
      </c>
    </row>
  </sheetData>
  <dataConsolidate/>
  <conditionalFormatting sqref="E4:F203 H4:J203 L4:L203">
    <cfRule type="expression" dxfId="8" priority="30">
      <formula>$P4="D"</formula>
    </cfRule>
  </conditionalFormatting>
  <conditionalFormatting sqref="E4:F203 H4:J203 L4:N203">
    <cfRule type="expression" dxfId="7" priority="29">
      <formula>ISBLANK($B4)=TRUE</formula>
    </cfRule>
  </conditionalFormatting>
  <conditionalFormatting sqref="H4:J203">
    <cfRule type="expression" dxfId="6" priority="31">
      <formula>$S4&lt;4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Bewertungsoptionen!$A$4:$A$7</xm:f>
          </x14:formula1>
          <xm:sqref>B4:B203</xm:sqref>
        </x14:dataValidation>
        <x14:dataValidation type="list" allowBlank="1" showInputMessage="1" showErrorMessage="1" xr:uid="{00000000-0002-0000-0100-000001000000}">
          <x14:formula1>
            <xm:f>Bewertungsoptionen!$A$13:$A$22</xm:f>
          </x14:formula1>
          <xm:sqref>E4:E203</xm:sqref>
        </x14:dataValidation>
        <x14:dataValidation type="list" allowBlank="1" showInputMessage="1" showErrorMessage="1" xr:uid="{00000000-0002-0000-0100-000002000000}">
          <x14:formula1>
            <xm:f>Bewertungsoptionen!$A$26:$A$30</xm:f>
          </x14:formula1>
          <xm:sqref>F4:F203</xm:sqref>
        </x14:dataValidation>
        <x14:dataValidation type="list" allowBlank="1" showInputMessage="1" showErrorMessage="1" xr:uid="{00000000-0002-0000-0100-000003000000}">
          <x14:formula1>
            <xm:f>Bewertungsoptionen!$A$36:$A$38</xm:f>
          </x14:formula1>
          <xm:sqref>H4:H203</xm:sqref>
        </x14:dataValidation>
        <x14:dataValidation type="list" allowBlank="1" showInputMessage="1" showErrorMessage="1" xr:uid="{00000000-0002-0000-0100-000004000000}">
          <x14:formula1>
            <xm:f>Bewertungsoptionen!$A$42:$A$44</xm:f>
          </x14:formula1>
          <xm:sqref>I4:I203</xm:sqref>
        </x14:dataValidation>
        <x14:dataValidation type="list" allowBlank="1" showInputMessage="1" showErrorMessage="1" xr:uid="{00000000-0002-0000-0100-000005000000}">
          <x14:formula1>
            <xm:f>Bewertungsoptionen!$A$48:$A$50</xm:f>
          </x14:formula1>
          <xm:sqref>J4:J203</xm:sqref>
        </x14:dataValidation>
        <x14:dataValidation type="list" allowBlank="1" showInputMessage="1" showErrorMessage="1" xr:uid="{00000000-0002-0000-0100-000006000000}">
          <x14:formula1>
            <xm:f>Bewertungsoptionen!$A$56:$A$57</xm:f>
          </x14:formula1>
          <xm:sqref>L4:L203</xm:sqref>
        </x14:dataValidation>
        <x14:dataValidation type="list" allowBlank="1" showInputMessage="1" showErrorMessage="1" xr:uid="{00000000-0002-0000-0100-000007000000}">
          <x14:formula1>
            <xm:f>Bewertungsoptionen!$A$61:$A$64</xm:f>
          </x14:formula1>
          <xm:sqref>M4:M203</xm:sqref>
        </x14:dataValidation>
        <x14:dataValidation type="list" allowBlank="1" showInputMessage="1" showErrorMessage="1" xr:uid="{00000000-0002-0000-0100-000008000000}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customWidth="1"/>
    <col min="4" max="6" width="8" customWidth="1"/>
    <col min="7" max="7" width="3" customWidth="1"/>
    <col min="8" max="9" width="10.7109375" customWidth="1"/>
    <col min="11" max="11" width="3" customWidth="1"/>
  </cols>
  <sheetData>
    <row r="1" spans="1:11" ht="30" thickTop="1" thickBot="1" x14ac:dyDescent="0.5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6.5" thickTop="1" thickBot="1" x14ac:dyDescent="0.3">
      <c r="A2" s="1"/>
      <c r="B2" s="1"/>
      <c r="C2" s="1"/>
      <c r="D2" s="1" t="s">
        <v>21</v>
      </c>
      <c r="E2" s="1"/>
      <c r="F2" s="1"/>
      <c r="G2" s="1"/>
      <c r="H2" s="1" t="s">
        <v>7</v>
      </c>
      <c r="I2" s="1"/>
      <c r="J2" s="1"/>
      <c r="K2" s="1"/>
    </row>
    <row r="3" spans="1:11" ht="16.5" thickTop="1" thickBot="1" x14ac:dyDescent="0.3">
      <c r="A3" s="1"/>
      <c r="B3" s="1" t="s">
        <v>68</v>
      </c>
      <c r="C3" s="1"/>
      <c r="D3" s="1" t="s">
        <v>48</v>
      </c>
      <c r="E3" s="1" t="s">
        <v>65</v>
      </c>
      <c r="F3" s="1" t="s">
        <v>66</v>
      </c>
      <c r="G3" s="1"/>
      <c r="H3" s="1" t="s">
        <v>69</v>
      </c>
      <c r="I3" s="1" t="s">
        <v>70</v>
      </c>
      <c r="J3" s="1" t="s">
        <v>71</v>
      </c>
      <c r="K3" s="1"/>
    </row>
    <row r="4" spans="1:11" ht="16.5" thickTop="1" thickBot="1" x14ac:dyDescent="0.3">
      <c r="A4" s="1" t="s">
        <v>2</v>
      </c>
      <c r="B4" s="18">
        <f>COUNTIF(Gebäudeliste!$P$4:$P$203,"Ö")</f>
        <v>10</v>
      </c>
      <c r="C4" s="1"/>
      <c r="D4" s="16">
        <f>SUMIF(Gebäudeliste!$P$4:$P$203,"Ö",Gebäudeliste!$S$4:$S$203)</f>
        <v>40</v>
      </c>
      <c r="E4" s="16">
        <f>SUMIF(Gebäudeliste!$P$4:$P$203,"Ö",Gebäudeliste!$W$4:$W$203)</f>
        <v>17</v>
      </c>
      <c r="F4" s="16">
        <f>SUM(D4:E4)</f>
        <v>57</v>
      </c>
      <c r="G4" s="1"/>
      <c r="H4" s="2">
        <f>B4*Bewertungsoptionen!$B$53</f>
        <v>70</v>
      </c>
      <c r="I4" s="2">
        <f>SUMIF(Gebäudeliste!$P$4:$P$203,"Ö",Gebäudeliste!$AA$4:$AA$203)</f>
        <v>37</v>
      </c>
      <c r="J4" s="25">
        <f>IF(H4=0,0,I4/H4)</f>
        <v>0.52857142857142858</v>
      </c>
      <c r="K4" s="1"/>
    </row>
    <row r="5" spans="1:11" ht="16.5" thickTop="1" thickBot="1" x14ac:dyDescent="0.3">
      <c r="A5" s="1" t="s">
        <v>1</v>
      </c>
      <c r="B5" s="18">
        <f>COUNTIF(Gebäudeliste!$P$4:$P$203,"G")</f>
        <v>17</v>
      </c>
      <c r="C5" s="1"/>
      <c r="D5" s="16">
        <f>SUMIF(Gebäudeliste!$P$4:$P$203,"G",Gebäudeliste!$S$4:$S$203)</f>
        <v>50</v>
      </c>
      <c r="E5" s="16">
        <f>SUMIF(Gebäudeliste!$P$4:$P$203,"G",Gebäudeliste!$W$4:$W$203)</f>
        <v>11</v>
      </c>
      <c r="F5" s="16">
        <f t="shared" ref="F5:F6" si="0">SUM(D5:E5)</f>
        <v>61</v>
      </c>
      <c r="G5" s="1"/>
      <c r="H5" s="2">
        <f>B5*Bewertungsoptionen!$B$53</f>
        <v>119</v>
      </c>
      <c r="I5" s="2">
        <f>SUMIF(Gebäudeliste!$P$4:$P$203,"G",Gebäudeliste!$AA$4:$AA$203)</f>
        <v>65</v>
      </c>
      <c r="J5" s="25">
        <f>IF(H5=0,0,I5/H5)</f>
        <v>0.54621848739495793</v>
      </c>
      <c r="K5" s="1"/>
    </row>
    <row r="6" spans="1:11" ht="16.5" thickTop="1" thickBot="1" x14ac:dyDescent="0.3">
      <c r="A6" s="1" t="s">
        <v>3</v>
      </c>
      <c r="B6" s="18">
        <f>COUNTIF(Gebäudeliste!$P$4:$P$203,"W")</f>
        <v>16</v>
      </c>
      <c r="C6" s="1"/>
      <c r="D6" s="16">
        <f>SUMIF(Gebäudeliste!$P$4:$P$203,"W",Gebäudeliste!$S$4:$S$203)</f>
        <v>45</v>
      </c>
      <c r="E6" s="16">
        <f>SUMIF(Gebäudeliste!$P$4:$P$203,"W",Gebäudeliste!$W$4:$W$203)</f>
        <v>0</v>
      </c>
      <c r="F6" s="16">
        <f t="shared" si="0"/>
        <v>45</v>
      </c>
      <c r="G6" s="1"/>
      <c r="H6" s="2">
        <f>B6*Bewertungsoptionen!$B$53</f>
        <v>112</v>
      </c>
      <c r="I6" s="2">
        <f>SUMIF(Gebäudeliste!$P$4:$P$203,"W",Gebäudeliste!$AA$4:$AA$203)</f>
        <v>62</v>
      </c>
      <c r="J6" s="25">
        <f>IF(H6=0,0,I6/H6)</f>
        <v>0.5535714285714286</v>
      </c>
      <c r="K6" s="1"/>
    </row>
    <row r="7" spans="1:11" ht="16.5" thickTop="1" thickBot="1" x14ac:dyDescent="0.3">
      <c r="A7" s="15" t="s">
        <v>67</v>
      </c>
      <c r="B7" s="17" t="s">
        <v>47</v>
      </c>
      <c r="C7" s="1"/>
      <c r="D7" s="17" t="s">
        <v>47</v>
      </c>
      <c r="E7" s="17" t="s">
        <v>47</v>
      </c>
      <c r="F7" s="17" t="s">
        <v>47</v>
      </c>
      <c r="G7" s="1"/>
      <c r="H7" s="17" t="s">
        <v>47</v>
      </c>
      <c r="I7" s="2">
        <f>SUMIF(Gebäudeliste!$P$4:$P$203,"D",Gebäudeliste!$AA$4:$AA$203)</f>
        <v>28</v>
      </c>
      <c r="J7" s="17" t="s">
        <v>47</v>
      </c>
      <c r="K7" s="1"/>
    </row>
    <row r="8" spans="1:11" ht="16.5" thickTop="1" thickBot="1" x14ac:dyDescent="0.3">
      <c r="A8" s="1" t="s">
        <v>61</v>
      </c>
      <c r="B8" s="18">
        <f>SUM(B4:B6)</f>
        <v>43</v>
      </c>
      <c r="C8" s="1"/>
      <c r="D8" s="16">
        <f>SUM(D4:D6)</f>
        <v>135</v>
      </c>
      <c r="E8" s="16">
        <f>SUM(E4:E6)</f>
        <v>28</v>
      </c>
      <c r="F8" s="18">
        <f>SUM(D8:E8)</f>
        <v>163</v>
      </c>
      <c r="G8" s="1"/>
      <c r="H8" s="2">
        <f>SUM(H4:H6)</f>
        <v>301</v>
      </c>
      <c r="I8" s="2">
        <f>SUM(I4:I7)</f>
        <v>192</v>
      </c>
      <c r="J8" s="26">
        <f>IF(H8=0,0,IF(H8&gt;=I8,I8/H8,1))</f>
        <v>0.63787375415282388</v>
      </c>
      <c r="K8" s="1"/>
    </row>
    <row r="9" spans="1:11" ht="16.5" thickTop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Top="1" x14ac:dyDescent="0.2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workbookViewId="0">
      <selection activeCell="F14" sqref="F14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customWidth="1"/>
    <col min="9" max="10" width="14.28515625" customWidth="1"/>
    <col min="11" max="11" width="3.140625" customWidth="1"/>
    <col min="12" max="15" width="14.28515625" customWidth="1"/>
    <col min="16" max="16" width="3.140625" customWidth="1"/>
  </cols>
  <sheetData>
    <row r="1" spans="1:16" s="20" customFormat="1" ht="30" thickTop="1" thickBot="1" x14ac:dyDescent="0.5">
      <c r="C1" s="19" t="str">
        <f>IF('Allgemeine Daten'!B8="","",'Allgemeine Daten'!B8)</f>
        <v>Fleur</v>
      </c>
      <c r="D1" s="19"/>
      <c r="E1" s="19"/>
      <c r="F1" s="19"/>
      <c r="G1" s="19"/>
      <c r="H1" s="19"/>
      <c r="I1" s="19"/>
      <c r="J1" s="19"/>
      <c r="K1" s="19"/>
    </row>
    <row r="2" spans="1:16" ht="16.5" thickTop="1" thickBot="1" x14ac:dyDescent="0.3">
      <c r="C2" s="1"/>
      <c r="D2" s="1" t="s">
        <v>82</v>
      </c>
      <c r="E2" s="1"/>
      <c r="F2" s="1"/>
      <c r="G2" s="1"/>
      <c r="H2" s="1"/>
      <c r="I2" s="1"/>
      <c r="J2" s="1"/>
      <c r="K2" s="1"/>
    </row>
    <row r="3" spans="1:16" ht="16.5" thickTop="1" thickBot="1" x14ac:dyDescent="0.3">
      <c r="C3" s="1"/>
      <c r="D3" s="1" t="s">
        <v>2</v>
      </c>
      <c r="E3" s="1" t="s">
        <v>1</v>
      </c>
      <c r="F3" s="1" t="s">
        <v>81</v>
      </c>
      <c r="G3" s="1" t="s">
        <v>61</v>
      </c>
      <c r="H3" s="1"/>
      <c r="I3" s="1" t="s">
        <v>87</v>
      </c>
      <c r="J3" s="1" t="s">
        <v>83</v>
      </c>
      <c r="K3" s="1"/>
    </row>
    <row r="4" spans="1:16" ht="16.5" thickTop="1" thickBot="1" x14ac:dyDescent="0.3">
      <c r="C4" s="1"/>
      <c r="D4" s="27">
        <f>Auswertung!B4</f>
        <v>10</v>
      </c>
      <c r="E4" s="27">
        <f>Auswertung!B5</f>
        <v>17</v>
      </c>
      <c r="F4" s="27">
        <f>Auswertung!B6</f>
        <v>16</v>
      </c>
      <c r="G4" s="27">
        <f>Auswertung!B8</f>
        <v>43</v>
      </c>
      <c r="H4" s="1"/>
      <c r="I4" s="27">
        <f>Auswertung!F8</f>
        <v>163</v>
      </c>
      <c r="J4" s="30">
        <f>Auswertung!J8</f>
        <v>0.63787375415282388</v>
      </c>
      <c r="K4" s="1"/>
    </row>
    <row r="5" spans="1:16" ht="16.5" thickTop="1" thickBot="1" x14ac:dyDescent="0.3">
      <c r="C5" s="1"/>
      <c r="D5" s="1"/>
      <c r="E5" s="1"/>
      <c r="F5" s="1"/>
      <c r="G5" s="1"/>
      <c r="H5" s="1"/>
      <c r="I5" s="1"/>
      <c r="J5" s="1"/>
      <c r="K5" s="1"/>
    </row>
    <row r="6" spans="1:16" ht="15.75" thickTop="1" x14ac:dyDescent="0.25"/>
    <row r="7" spans="1:16" ht="15.75" thickBot="1" x14ac:dyDescent="0.3"/>
    <row r="8" spans="1:16" s="20" customFormat="1" ht="30" thickTop="1" thickBot="1" x14ac:dyDescent="0.5">
      <c r="A8" s="19" t="s">
        <v>116</v>
      </c>
      <c r="B8" s="19"/>
      <c r="C8" s="19"/>
      <c r="D8" s="19"/>
      <c r="E8" s="19"/>
      <c r="F8" s="19"/>
      <c r="G8" s="19"/>
      <c r="H8" s="19"/>
      <c r="I8" s="1"/>
      <c r="J8" s="1"/>
      <c r="K8" s="19"/>
      <c r="L8" s="1"/>
      <c r="M8" s="1"/>
      <c r="N8" s="1"/>
      <c r="O8" s="1"/>
      <c r="P8" s="19"/>
    </row>
    <row r="9" spans="1:16" ht="16.5" thickTop="1" thickBot="1" x14ac:dyDescent="0.3">
      <c r="A9" s="1"/>
      <c r="B9" s="1"/>
      <c r="C9" s="1"/>
      <c r="D9" s="1" t="s">
        <v>82</v>
      </c>
      <c r="E9" s="1"/>
      <c r="F9" s="1"/>
      <c r="G9" s="1"/>
      <c r="H9" s="1"/>
      <c r="I9" s="1"/>
      <c r="J9" s="1"/>
      <c r="K9" s="1"/>
      <c r="L9" s="1" t="s">
        <v>84</v>
      </c>
      <c r="M9" s="1"/>
      <c r="N9" s="1"/>
      <c r="O9" s="1"/>
      <c r="P9" s="1"/>
    </row>
    <row r="10" spans="1:16" ht="16.5" thickTop="1" thickBot="1" x14ac:dyDescent="0.3">
      <c r="A10" s="1" t="s">
        <v>75</v>
      </c>
      <c r="B10" s="1" t="s">
        <v>76</v>
      </c>
      <c r="C10" s="1"/>
      <c r="D10" s="1" t="s">
        <v>2</v>
      </c>
      <c r="E10" s="1" t="s">
        <v>1</v>
      </c>
      <c r="F10" s="1" t="s">
        <v>81</v>
      </c>
      <c r="G10" s="1" t="s">
        <v>61</v>
      </c>
      <c r="H10" s="1"/>
      <c r="I10" s="1" t="s">
        <v>87</v>
      </c>
      <c r="J10" s="1" t="s">
        <v>83</v>
      </c>
      <c r="K10" s="1"/>
      <c r="L10" s="1" t="s">
        <v>85</v>
      </c>
      <c r="M10" s="1" t="s">
        <v>114</v>
      </c>
      <c r="N10" s="1" t="s">
        <v>86</v>
      </c>
      <c r="O10" s="1" t="s">
        <v>88</v>
      </c>
      <c r="P10" s="1"/>
    </row>
    <row r="11" spans="1:16" ht="16.5" thickTop="1" thickBot="1" x14ac:dyDescent="0.3">
      <c r="A11" s="23">
        <v>1</v>
      </c>
      <c r="B11" s="2" t="s">
        <v>77</v>
      </c>
      <c r="C11" s="1"/>
      <c r="D11" s="2">
        <v>1</v>
      </c>
      <c r="E11" s="2">
        <v>2</v>
      </c>
      <c r="F11" s="2">
        <v>4</v>
      </c>
      <c r="G11" s="2">
        <v>8</v>
      </c>
      <c r="H11" s="1"/>
      <c r="I11" s="2">
        <v>30</v>
      </c>
      <c r="J11" s="24">
        <v>0.3</v>
      </c>
      <c r="K11" s="1"/>
      <c r="L11" s="2">
        <v>2500</v>
      </c>
      <c r="M11" s="33">
        <f>$J$4*0.5*L11</f>
        <v>797.34219269102982</v>
      </c>
      <c r="N11" s="33">
        <f>IF('Allgemeine Daten'!$B$25="",0,VLOOKUP('Allgemeine Daten'!$B$25,Bewertungsoptionen!$A$77:$B$82,2,FALSE)*L11)</f>
        <v>0</v>
      </c>
      <c r="O11" s="34">
        <f>L11-M11-N11</f>
        <v>1702.6578073089702</v>
      </c>
      <c r="P11" s="1"/>
    </row>
    <row r="12" spans="1:16" ht="16.5" thickTop="1" thickBot="1" x14ac:dyDescent="0.3">
      <c r="A12" s="23">
        <v>2</v>
      </c>
      <c r="B12" s="2" t="s">
        <v>78</v>
      </c>
      <c r="C12" s="1"/>
      <c r="D12" s="2">
        <v>2</v>
      </c>
      <c r="E12" s="2">
        <v>4</v>
      </c>
      <c r="F12" s="2">
        <v>6</v>
      </c>
      <c r="G12" s="2">
        <v>15</v>
      </c>
      <c r="H12" s="1"/>
      <c r="I12" s="2">
        <v>80</v>
      </c>
      <c r="J12" s="24">
        <v>0.35</v>
      </c>
      <c r="K12" s="1"/>
      <c r="L12" s="2">
        <v>6000</v>
      </c>
      <c r="M12" s="33">
        <f t="shared" ref="M12:M15" si="0">$J$4*0.5*L12</f>
        <v>1913.6212624584716</v>
      </c>
      <c r="N12" s="33">
        <f>IF('Allgemeine Daten'!$B$25="",0,VLOOKUP('Allgemeine Daten'!$B$25,Bewertungsoptionen!$A$77:$B$82,2,FALSE)*L12)</f>
        <v>0</v>
      </c>
      <c r="O12" s="34">
        <f t="shared" ref="O12:O15" si="1">L12-M12-N12</f>
        <v>4086.3787375415286</v>
      </c>
      <c r="P12" s="1"/>
    </row>
    <row r="13" spans="1:16" ht="16.5" thickTop="1" thickBot="1" x14ac:dyDescent="0.3">
      <c r="A13" s="23">
        <v>3</v>
      </c>
      <c r="B13" s="2" t="s">
        <v>79</v>
      </c>
      <c r="C13" s="1"/>
      <c r="D13" s="2">
        <v>4</v>
      </c>
      <c r="E13" s="2">
        <v>6</v>
      </c>
      <c r="F13" s="2">
        <v>10</v>
      </c>
      <c r="G13" s="2">
        <v>25</v>
      </c>
      <c r="H13" s="1"/>
      <c r="I13" s="2">
        <v>150</v>
      </c>
      <c r="J13" s="24">
        <v>0.4</v>
      </c>
      <c r="K13" s="1"/>
      <c r="L13" s="2">
        <v>12000</v>
      </c>
      <c r="M13" s="33">
        <f t="shared" si="0"/>
        <v>3827.2425249169432</v>
      </c>
      <c r="N13" s="33">
        <f>IF('Allgemeine Daten'!$B$25="",0,VLOOKUP('Allgemeine Daten'!$B$25,Bewertungsoptionen!$A$77:$B$82,2,FALSE)*L13)</f>
        <v>0</v>
      </c>
      <c r="O13" s="34">
        <f t="shared" si="1"/>
        <v>8172.7574750830572</v>
      </c>
      <c r="P13" s="1"/>
    </row>
    <row r="14" spans="1:16" ht="16.5" thickTop="1" thickBot="1" x14ac:dyDescent="0.3">
      <c r="A14" s="23">
        <v>4</v>
      </c>
      <c r="B14" s="2" t="s">
        <v>80</v>
      </c>
      <c r="C14" s="1"/>
      <c r="D14" s="2">
        <v>6</v>
      </c>
      <c r="E14" s="2">
        <v>10</v>
      </c>
      <c r="F14" s="2">
        <v>16</v>
      </c>
      <c r="G14" s="2">
        <v>40</v>
      </c>
      <c r="H14" s="1"/>
      <c r="I14" s="2">
        <v>300</v>
      </c>
      <c r="J14" s="24">
        <v>0.45</v>
      </c>
      <c r="K14" s="1"/>
      <c r="L14" s="2">
        <v>25000</v>
      </c>
      <c r="M14" s="33">
        <f t="shared" si="0"/>
        <v>7973.4219269102987</v>
      </c>
      <c r="N14" s="33">
        <f>IF('Allgemeine Daten'!$B$25="",0,VLOOKUP('Allgemeine Daten'!$B$25,Bewertungsoptionen!$A$77:$B$82,2,FALSE)*L14)</f>
        <v>0</v>
      </c>
      <c r="O14" s="34">
        <f t="shared" si="1"/>
        <v>17026.578073089702</v>
      </c>
      <c r="P14" s="1"/>
    </row>
    <row r="15" spans="1:16" ht="16.5" thickTop="1" thickBot="1" x14ac:dyDescent="0.3">
      <c r="A15" s="23">
        <v>5</v>
      </c>
      <c r="B15" s="2" t="s">
        <v>115</v>
      </c>
      <c r="C15" s="1"/>
      <c r="D15" s="2">
        <v>9</v>
      </c>
      <c r="E15" s="2">
        <v>14</v>
      </c>
      <c r="F15" s="2">
        <v>24</v>
      </c>
      <c r="G15" s="2">
        <v>60</v>
      </c>
      <c r="H15" s="1"/>
      <c r="I15" s="2">
        <v>450</v>
      </c>
      <c r="J15" s="24">
        <v>0.5</v>
      </c>
      <c r="K15" s="1"/>
      <c r="L15" s="2">
        <v>40000</v>
      </c>
      <c r="M15" s="33">
        <f t="shared" si="0"/>
        <v>12757.475083056477</v>
      </c>
      <c r="N15" s="33">
        <f>IF('Allgemeine Daten'!$B$25="",0,VLOOKUP('Allgemeine Daten'!$B$25,Bewertungsoptionen!$A$77:$B$82,2,FALSE)*L15)</f>
        <v>0</v>
      </c>
      <c r="O15" s="34">
        <f t="shared" si="1"/>
        <v>27242.524916943523</v>
      </c>
      <c r="P15" s="1"/>
    </row>
    <row r="16" spans="1:16" ht="16.5" thickTop="1" thickBot="1" x14ac:dyDescent="0.3">
      <c r="A16" s="3"/>
      <c r="B16" s="1"/>
      <c r="C16" s="21"/>
      <c r="D16" s="1"/>
      <c r="E16" s="1"/>
      <c r="F16" s="1"/>
      <c r="G16" s="1"/>
      <c r="H16" s="21"/>
      <c r="I16" s="1"/>
      <c r="J16" s="1"/>
      <c r="K16" s="21"/>
      <c r="L16" s="1"/>
      <c r="M16" s="1"/>
      <c r="N16" s="1"/>
      <c r="O16" s="1"/>
      <c r="P16" s="21"/>
    </row>
    <row r="17" spans="1:16" ht="15.75" thickTop="1" x14ac:dyDescent="0.25"/>
    <row r="18" spans="1:16" ht="15.75" thickBot="1" x14ac:dyDescent="0.3">
      <c r="A18" s="6"/>
    </row>
    <row r="19" spans="1:16" s="20" customFormat="1" ht="30" thickTop="1" thickBot="1" x14ac:dyDescent="0.5">
      <c r="A19" s="22" t="s">
        <v>117</v>
      </c>
      <c r="B19" s="19"/>
      <c r="C19" s="19"/>
      <c r="D19" s="19"/>
      <c r="E19" s="19"/>
      <c r="F19" s="19"/>
      <c r="G19" s="19"/>
      <c r="H19" s="19"/>
      <c r="I19" s="19"/>
      <c r="J19" s="1"/>
      <c r="K19" s="19"/>
      <c r="L19" s="1"/>
      <c r="M19" s="1"/>
      <c r="N19" s="1"/>
      <c r="O19" s="1"/>
      <c r="P19" s="19"/>
    </row>
    <row r="20" spans="1:16" ht="16.5" thickTop="1" thickBot="1" x14ac:dyDescent="0.3">
      <c r="A20" s="3"/>
      <c r="B20" s="1"/>
      <c r="C20" s="1"/>
      <c r="D20" s="1" t="s">
        <v>82</v>
      </c>
      <c r="E20" s="1"/>
      <c r="F20" s="1"/>
      <c r="G20" s="1"/>
      <c r="H20" s="1"/>
      <c r="I20" s="1"/>
      <c r="J20" s="1"/>
      <c r="K20" s="1"/>
      <c r="L20" s="1" t="s">
        <v>84</v>
      </c>
      <c r="M20" s="1"/>
      <c r="N20" s="1"/>
      <c r="O20" s="1"/>
      <c r="P20" s="1"/>
    </row>
    <row r="21" spans="1:16" ht="16.5" thickTop="1" thickBot="1" x14ac:dyDescent="0.3">
      <c r="A21" s="3" t="s">
        <v>75</v>
      </c>
      <c r="B21" s="1" t="s">
        <v>76</v>
      </c>
      <c r="C21" s="1"/>
      <c r="D21" s="1" t="s">
        <v>2</v>
      </c>
      <c r="E21" s="1" t="s">
        <v>1</v>
      </c>
      <c r="F21" s="1" t="s">
        <v>81</v>
      </c>
      <c r="G21" s="1" t="s">
        <v>61</v>
      </c>
      <c r="H21" s="1"/>
      <c r="I21" s="1"/>
      <c r="J21" s="1"/>
      <c r="K21" s="1"/>
      <c r="L21" s="1" t="s">
        <v>85</v>
      </c>
      <c r="M21" s="1"/>
      <c r="N21" s="1"/>
      <c r="O21" s="1" t="s">
        <v>88</v>
      </c>
      <c r="P21" s="1"/>
    </row>
    <row r="22" spans="1:16" ht="16.5" thickTop="1" thickBot="1" x14ac:dyDescent="0.3">
      <c r="A22" s="23">
        <v>1</v>
      </c>
      <c r="B22" s="2" t="s">
        <v>77</v>
      </c>
      <c r="C22" s="1"/>
      <c r="D22" s="2">
        <v>1</v>
      </c>
      <c r="E22" s="2">
        <v>3</v>
      </c>
      <c r="F22" s="2">
        <v>4</v>
      </c>
      <c r="G22" s="2">
        <v>8</v>
      </c>
      <c r="H22" s="1"/>
      <c r="I22" s="29" t="s">
        <v>101</v>
      </c>
      <c r="J22" s="29" t="s">
        <v>105</v>
      </c>
      <c r="K22" s="1"/>
      <c r="L22" s="2">
        <v>2000</v>
      </c>
      <c r="M22" s="28"/>
      <c r="N22" s="28"/>
      <c r="O22" s="27">
        <f>L22</f>
        <v>2000</v>
      </c>
      <c r="P22" s="1"/>
    </row>
    <row r="23" spans="1:16" ht="16.5" thickTop="1" thickBot="1" x14ac:dyDescent="0.3">
      <c r="A23" s="23">
        <v>2</v>
      </c>
      <c r="B23" s="2" t="s">
        <v>78</v>
      </c>
      <c r="C23" s="1"/>
      <c r="D23" s="2">
        <v>3</v>
      </c>
      <c r="E23" s="2">
        <v>6</v>
      </c>
      <c r="F23" s="2">
        <v>10</v>
      </c>
      <c r="G23" s="2">
        <v>19</v>
      </c>
      <c r="H23" s="1"/>
      <c r="I23" s="29" t="s">
        <v>102</v>
      </c>
      <c r="J23" s="29" t="s">
        <v>106</v>
      </c>
      <c r="K23" s="1"/>
      <c r="L23" s="2">
        <v>5000</v>
      </c>
      <c r="M23" s="28"/>
      <c r="N23" s="28"/>
      <c r="O23" s="27">
        <f t="shared" ref="O23:O25" si="2">L23</f>
        <v>5000</v>
      </c>
      <c r="P23" s="1"/>
    </row>
    <row r="24" spans="1:16" ht="16.5" thickTop="1" thickBot="1" x14ac:dyDescent="0.3">
      <c r="A24" s="23">
        <v>3</v>
      </c>
      <c r="B24" s="2" t="s">
        <v>79</v>
      </c>
      <c r="C24" s="1"/>
      <c r="D24" s="2">
        <v>6</v>
      </c>
      <c r="E24" s="2">
        <v>10</v>
      </c>
      <c r="F24" s="2">
        <v>18</v>
      </c>
      <c r="G24" s="2">
        <v>34</v>
      </c>
      <c r="H24" s="1"/>
      <c r="I24" s="29" t="s">
        <v>103</v>
      </c>
      <c r="J24" s="29" t="s">
        <v>106</v>
      </c>
      <c r="K24" s="1"/>
      <c r="L24" s="2">
        <v>10000</v>
      </c>
      <c r="M24" s="28"/>
      <c r="N24" s="28"/>
      <c r="O24" s="27">
        <f t="shared" si="2"/>
        <v>10000</v>
      </c>
      <c r="P24" s="1"/>
    </row>
    <row r="25" spans="1:16" ht="16.5" thickTop="1" thickBot="1" x14ac:dyDescent="0.3">
      <c r="A25" s="23">
        <v>4</v>
      </c>
      <c r="B25" s="2" t="s">
        <v>80</v>
      </c>
      <c r="C25" s="1"/>
      <c r="D25" s="2">
        <v>12</v>
      </c>
      <c r="E25" s="2">
        <v>16</v>
      </c>
      <c r="F25" s="2">
        <v>32</v>
      </c>
      <c r="G25" s="2">
        <v>60</v>
      </c>
      <c r="H25" s="1"/>
      <c r="I25" s="29" t="s">
        <v>104</v>
      </c>
      <c r="J25" s="29" t="s">
        <v>106</v>
      </c>
      <c r="K25" s="1"/>
      <c r="L25" s="2">
        <v>20000</v>
      </c>
      <c r="M25" s="28"/>
      <c r="N25" s="28"/>
      <c r="O25" s="27">
        <f t="shared" si="2"/>
        <v>20000</v>
      </c>
      <c r="P25" s="1"/>
    </row>
    <row r="26" spans="1:16" ht="16.5" thickTop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thickTop="1" x14ac:dyDescent="0.25">
      <c r="C27" s="11"/>
      <c r="H27" s="11"/>
      <c r="K27" s="11"/>
      <c r="P27" s="11"/>
    </row>
    <row r="28" spans="1:16" x14ac:dyDescent="0.25">
      <c r="C28" s="11"/>
      <c r="H28" s="11"/>
      <c r="K28" s="11"/>
      <c r="P28" s="11"/>
    </row>
    <row r="29" spans="1:16" x14ac:dyDescent="0.25">
      <c r="C29" s="12"/>
      <c r="H29" s="12"/>
      <c r="K29" s="12"/>
      <c r="P29" s="12"/>
    </row>
    <row r="30" spans="1:16" x14ac:dyDescent="0.25">
      <c r="C30" s="12"/>
      <c r="H30" s="12"/>
      <c r="K30" s="12"/>
      <c r="P30" s="12"/>
    </row>
    <row r="31" spans="1:16" ht="28.5" x14ac:dyDescent="0.45">
      <c r="N31" s="20"/>
    </row>
    <row r="35" spans="14:14" x14ac:dyDescent="0.25">
      <c r="N35" s="12"/>
    </row>
  </sheetData>
  <conditionalFormatting sqref="D11:G15">
    <cfRule type="expression" dxfId="5" priority="1">
      <formula>D$4&gt;=D11*1.2</formula>
    </cfRule>
    <cfRule type="expression" dxfId="4" priority="2">
      <formula>D$4&gt;=D11</formula>
    </cfRule>
  </conditionalFormatting>
  <conditionalFormatting sqref="D22:G25">
    <cfRule type="expression" dxfId="3" priority="7">
      <formula>D$4&gt;=D22*1.2</formula>
    </cfRule>
    <cfRule type="expression" dxfId="2" priority="8">
      <formula>D$4&gt;=D22</formula>
    </cfRule>
  </conditionalFormatting>
  <conditionalFormatting sqref="I11:J15">
    <cfRule type="expression" dxfId="1" priority="3">
      <formula>I$4&gt;=I11*1.2</formula>
    </cfRule>
    <cfRule type="expression" dxfId="0" priority="4">
      <formula>I$4&gt;=I11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2"/>
  <sheetViews>
    <sheetView topLeftCell="A31" workbookViewId="0">
      <selection activeCell="E48" sqref="A1:XFD1048576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" customFormat="1" ht="16.5" thickTop="1" thickBot="1" x14ac:dyDescent="0.3">
      <c r="A3" s="1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" t="s">
        <v>15</v>
      </c>
      <c r="B12" s="4"/>
    </row>
    <row r="13" spans="1:2" ht="15.75" thickTop="1" x14ac:dyDescent="0.25">
      <c r="A13" s="2" t="s">
        <v>91</v>
      </c>
      <c r="B13" s="9">
        <v>1</v>
      </c>
    </row>
    <row r="14" spans="1:2" x14ac:dyDescent="0.25">
      <c r="A14" s="2" t="s">
        <v>92</v>
      </c>
      <c r="B14" s="9">
        <v>2</v>
      </c>
    </row>
    <row r="15" spans="1:2" x14ac:dyDescent="0.25">
      <c r="A15" s="2" t="s">
        <v>93</v>
      </c>
      <c r="B15" s="9">
        <v>3</v>
      </c>
    </row>
    <row r="16" spans="1:2" x14ac:dyDescent="0.25">
      <c r="A16" s="2" t="s">
        <v>94</v>
      </c>
      <c r="B16" s="9">
        <v>4</v>
      </c>
    </row>
    <row r="17" spans="1:2" x14ac:dyDescent="0.25">
      <c r="A17" s="2" t="s">
        <v>95</v>
      </c>
      <c r="B17" s="9">
        <v>5</v>
      </c>
    </row>
    <row r="18" spans="1:2" x14ac:dyDescent="0.25">
      <c r="A18" s="2" t="s">
        <v>96</v>
      </c>
      <c r="B18" s="9">
        <v>6</v>
      </c>
    </row>
    <row r="19" spans="1:2" x14ac:dyDescent="0.25">
      <c r="A19" s="2" t="s">
        <v>97</v>
      </c>
      <c r="B19" s="9">
        <v>7</v>
      </c>
    </row>
    <row r="20" spans="1:2" x14ac:dyDescent="0.25">
      <c r="A20" s="2" t="s">
        <v>98</v>
      </c>
      <c r="B20" s="9">
        <v>8</v>
      </c>
    </row>
    <row r="21" spans="1:2" x14ac:dyDescent="0.25">
      <c r="A21" s="2" t="s">
        <v>100</v>
      </c>
      <c r="B21" s="9">
        <v>9</v>
      </c>
    </row>
    <row r="22" spans="1:2" x14ac:dyDescent="0.25">
      <c r="A22" s="2" t="s">
        <v>99</v>
      </c>
      <c r="B22" s="9">
        <v>10</v>
      </c>
    </row>
    <row r="24" spans="1:2" ht="15.75" thickBot="1" x14ac:dyDescent="0.3"/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56</v>
      </c>
      <c r="B26" s="9">
        <v>0</v>
      </c>
    </row>
    <row r="27" spans="1:2" x14ac:dyDescent="0.25">
      <c r="A27" s="2" t="s">
        <v>57</v>
      </c>
      <c r="B27" s="9">
        <v>1</v>
      </c>
    </row>
    <row r="28" spans="1:2" x14ac:dyDescent="0.25">
      <c r="A28" s="2" t="s">
        <v>58</v>
      </c>
      <c r="B28" s="9">
        <v>2</v>
      </c>
    </row>
    <row r="29" spans="1:2" x14ac:dyDescent="0.25">
      <c r="A29" s="2" t="s">
        <v>59</v>
      </c>
      <c r="B29" s="9">
        <v>3</v>
      </c>
    </row>
    <row r="30" spans="1:2" x14ac:dyDescent="0.25">
      <c r="A30" s="2" t="s">
        <v>60</v>
      </c>
      <c r="B30" s="9">
        <v>4</v>
      </c>
    </row>
    <row r="33" spans="1:2" s="7" customFormat="1" ht="24.75" thickTop="1" thickBot="1" x14ac:dyDescent="0.4">
      <c r="A33" s="7" t="s">
        <v>22</v>
      </c>
      <c r="B33" s="8"/>
    </row>
    <row r="35" spans="1:2" s="1" customFormat="1" ht="16.5" thickTop="1" thickBot="1" x14ac:dyDescent="0.3">
      <c r="A35" s="1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/>
    <row r="41" spans="1:2" s="1" customFormat="1" ht="16.5" thickTop="1" thickBot="1" x14ac:dyDescent="0.3">
      <c r="A41" s="1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/>
    <row r="47" spans="1:2" s="1" customFormat="1" ht="16.5" thickTop="1" thickBot="1" x14ac:dyDescent="0.3">
      <c r="A47" s="1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118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" customFormat="1" ht="16.5" thickTop="1" thickBot="1" x14ac:dyDescent="0.3">
      <c r="A55" s="1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9" spans="1:2" ht="15.75" thickBot="1" x14ac:dyDescent="0.3"/>
    <row r="60" spans="1:2" s="1" customFormat="1" ht="16.5" thickTop="1" thickBot="1" x14ac:dyDescent="0.3">
      <c r="A60" s="1" t="s">
        <v>49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50</v>
      </c>
      <c r="B62" s="9">
        <v>1</v>
      </c>
    </row>
    <row r="63" spans="1:2" x14ac:dyDescent="0.25">
      <c r="A63" s="2" t="s">
        <v>51</v>
      </c>
      <c r="B63" s="9">
        <v>2</v>
      </c>
    </row>
    <row r="64" spans="1:2" x14ac:dyDescent="0.25">
      <c r="A64" s="2" t="s">
        <v>52</v>
      </c>
      <c r="B64" s="9">
        <v>3</v>
      </c>
    </row>
    <row r="66" spans="1:2" ht="15.75" thickBot="1" x14ac:dyDescent="0.3"/>
    <row r="67" spans="1:2" s="1" customFormat="1" ht="16.5" thickTop="1" thickBot="1" x14ac:dyDescent="0.3">
      <c r="A67" s="1" t="s">
        <v>36</v>
      </c>
      <c r="B67" s="4"/>
    </row>
    <row r="68" spans="1:2" ht="15.75" thickTop="1" x14ac:dyDescent="0.25">
      <c r="A68" s="2" t="s">
        <v>42</v>
      </c>
      <c r="B68" s="9">
        <v>0</v>
      </c>
    </row>
    <row r="69" spans="1:2" x14ac:dyDescent="0.25">
      <c r="A69" s="2" t="s">
        <v>43</v>
      </c>
      <c r="B69" s="9">
        <v>1</v>
      </c>
    </row>
    <row r="70" spans="1:2" x14ac:dyDescent="0.25">
      <c r="A70" s="2" t="s">
        <v>44</v>
      </c>
      <c r="B70" s="9">
        <v>2</v>
      </c>
    </row>
    <row r="71" spans="1:2" x14ac:dyDescent="0.25">
      <c r="A71" s="2" t="s">
        <v>45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107</v>
      </c>
      <c r="B74" s="8"/>
    </row>
    <row r="75" spans="1:2" ht="16.5" thickTop="1" thickBot="1" x14ac:dyDescent="0.3"/>
    <row r="76" spans="1:2" s="1" customFormat="1" ht="16.5" thickTop="1" thickBot="1" x14ac:dyDescent="0.3">
      <c r="A76" s="1" t="s">
        <v>90</v>
      </c>
      <c r="B76" s="4"/>
    </row>
    <row r="77" spans="1:2" ht="15.75" thickTop="1" x14ac:dyDescent="0.25">
      <c r="A77" s="2" t="s">
        <v>108</v>
      </c>
      <c r="B77" s="32">
        <v>0.1</v>
      </c>
    </row>
    <row r="78" spans="1:2" x14ac:dyDescent="0.25">
      <c r="A78" s="2" t="s">
        <v>109</v>
      </c>
      <c r="B78" s="32">
        <v>7.0000000000000007E-2</v>
      </c>
    </row>
    <row r="79" spans="1:2" x14ac:dyDescent="0.25">
      <c r="A79" s="2" t="s">
        <v>110</v>
      </c>
      <c r="B79" s="32">
        <v>0.04</v>
      </c>
    </row>
    <row r="80" spans="1:2" x14ac:dyDescent="0.25">
      <c r="A80" s="2" t="s">
        <v>111</v>
      </c>
      <c r="B80" s="32">
        <v>0.02</v>
      </c>
    </row>
    <row r="81" spans="1:2" x14ac:dyDescent="0.25">
      <c r="A81" s="2" t="s">
        <v>112</v>
      </c>
      <c r="B81" s="32">
        <v>0.01</v>
      </c>
    </row>
    <row r="82" spans="1:2" x14ac:dyDescent="0.25">
      <c r="A82" s="2" t="s">
        <v>113</v>
      </c>
      <c r="B82" s="32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Domenic Baum</cp:lastModifiedBy>
  <dcterms:created xsi:type="dcterms:W3CDTF">2020-01-21T10:45:17Z</dcterms:created>
  <dcterms:modified xsi:type="dcterms:W3CDTF">2024-04-21T13:27:40Z</dcterms:modified>
</cp:coreProperties>
</file>